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DieseArbeitsmappe" defaultThemeVersion="124226"/>
  <mc:AlternateContent xmlns:mc="http://schemas.openxmlformats.org/markup-compatibility/2006">
    <mc:Choice Requires="x15">
      <x15ac:absPath xmlns:x15ac="http://schemas.microsoft.com/office/spreadsheetml/2010/11/ac" url="https://icar2019.sharepoint.com/sites/ICARGroups/Documenti condivisi/WG Animal Data Exchange/DCMR Files/"/>
    </mc:Choice>
  </mc:AlternateContent>
  <xr:revisionPtr revIDLastSave="390" documentId="11_AE3FD5DF80D6EFDC60D9C94D51FB6376D33122F4" xr6:coauthVersionLast="47" xr6:coauthVersionMax="47" xr10:uidLastSave="{8F1E6BF0-B7BF-4BAC-8641-32CCB3020F58}"/>
  <workbookProtection workbookAlgorithmName="SHA-512" workbookHashValue="pG2J/ZrQ7MuUmWi1p6ZW1LSubjT1mxjuAmXhbKmjl+iGqDfaxU+icw0AUmPMoFt3xHB60VmAMP0kWbycD1QF9g==" workbookSaltValue="YYPOUyCzrS5EDnxRDBBDEg==" workbookSpinCount="100000" lockStructure="1"/>
  <bookViews>
    <workbookView xWindow="-120" yWindow="-120" windowWidth="20730" windowHeight="11160" firstSheet="1" activeTab="1" xr2:uid="{00000000-000D-0000-FFFF-FFFF00000000}"/>
  </bookViews>
  <sheets>
    <sheet name="DeLorenzo table" sheetId="1" state="hidden" r:id="rId1"/>
    <sheet name="application" sheetId="2" r:id="rId2"/>
  </sheets>
  <definedNames>
    <definedName name="_xlnm.Print_Titles" localSheetId="1">application!$14:$15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2" l="1"/>
  <c r="C17" i="2"/>
  <c r="C18"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16" i="2"/>
  <c r="E9" i="2" l="1"/>
  <c r="G65" i="2"/>
  <c r="H65" i="2"/>
  <c r="I65" i="2"/>
  <c r="G66" i="2"/>
  <c r="H66" i="2"/>
  <c r="I66" i="2"/>
  <c r="G67" i="2"/>
  <c r="H67" i="2"/>
  <c r="I67" i="2"/>
  <c r="G68" i="2"/>
  <c r="H68" i="2"/>
  <c r="I68" i="2"/>
  <c r="G69" i="2"/>
  <c r="H69" i="2"/>
  <c r="I69" i="2"/>
  <c r="G70" i="2"/>
  <c r="H70" i="2"/>
  <c r="I70" i="2"/>
  <c r="G71" i="2"/>
  <c r="H71" i="2"/>
  <c r="I71" i="2"/>
  <c r="G72" i="2"/>
  <c r="H72" i="2"/>
  <c r="I72" i="2"/>
  <c r="G73" i="2"/>
  <c r="H73" i="2"/>
  <c r="I73" i="2"/>
  <c r="G74" i="2"/>
  <c r="H74" i="2"/>
  <c r="I74" i="2"/>
  <c r="G75" i="2"/>
  <c r="H75" i="2"/>
  <c r="I75" i="2"/>
  <c r="G76" i="2"/>
  <c r="H76" i="2"/>
  <c r="I76" i="2"/>
  <c r="G77" i="2"/>
  <c r="H77" i="2"/>
  <c r="I77" i="2"/>
  <c r="G78" i="2"/>
  <c r="H78" i="2"/>
  <c r="I78" i="2"/>
  <c r="G79" i="2"/>
  <c r="H79" i="2"/>
  <c r="I79" i="2"/>
  <c r="G80" i="2"/>
  <c r="H80" i="2"/>
  <c r="I80" i="2"/>
  <c r="G81" i="2"/>
  <c r="H81" i="2"/>
  <c r="I81" i="2"/>
  <c r="G82" i="2"/>
  <c r="H82" i="2"/>
  <c r="I82" i="2"/>
  <c r="G83" i="2"/>
  <c r="H83" i="2"/>
  <c r="I83" i="2"/>
  <c r="G84" i="2"/>
  <c r="H84" i="2"/>
  <c r="I84" i="2"/>
  <c r="G85" i="2"/>
  <c r="H85" i="2"/>
  <c r="I85" i="2"/>
  <c r="G86" i="2"/>
  <c r="H86" i="2"/>
  <c r="I86" i="2"/>
  <c r="G87" i="2"/>
  <c r="H87" i="2"/>
  <c r="I87" i="2"/>
  <c r="G88" i="2"/>
  <c r="H88" i="2"/>
  <c r="I88" i="2"/>
  <c r="G89" i="2"/>
  <c r="H89" i="2"/>
  <c r="I89" i="2"/>
  <c r="G90" i="2"/>
  <c r="H90" i="2"/>
  <c r="I90" i="2"/>
  <c r="G91" i="2"/>
  <c r="H91" i="2"/>
  <c r="I91" i="2"/>
  <c r="G92" i="2"/>
  <c r="H92" i="2"/>
  <c r="I92" i="2"/>
  <c r="G93" i="2"/>
  <c r="H93" i="2"/>
  <c r="I93" i="2"/>
  <c r="G94" i="2"/>
  <c r="H94" i="2"/>
  <c r="I94" i="2"/>
  <c r="G95" i="2"/>
  <c r="H95" i="2"/>
  <c r="I95" i="2"/>
  <c r="G96" i="2"/>
  <c r="H96" i="2"/>
  <c r="I96" i="2"/>
  <c r="G97" i="2"/>
  <c r="H97" i="2"/>
  <c r="I97" i="2"/>
  <c r="G98" i="2"/>
  <c r="H98" i="2"/>
  <c r="I98" i="2"/>
  <c r="G99" i="2"/>
  <c r="H99" i="2"/>
  <c r="I99" i="2"/>
  <c r="G100" i="2"/>
  <c r="H100" i="2"/>
  <c r="I100" i="2"/>
  <c r="G101" i="2"/>
  <c r="H101" i="2"/>
  <c r="I101" i="2"/>
  <c r="G102" i="2"/>
  <c r="H102" i="2"/>
  <c r="I102" i="2"/>
  <c r="G103" i="2"/>
  <c r="H103" i="2"/>
  <c r="I103" i="2"/>
  <c r="G104" i="2"/>
  <c r="H104" i="2"/>
  <c r="I104" i="2"/>
  <c r="G105" i="2"/>
  <c r="H105" i="2"/>
  <c r="I105" i="2"/>
  <c r="G106" i="2"/>
  <c r="H106" i="2"/>
  <c r="I106" i="2"/>
  <c r="G107" i="2"/>
  <c r="H107" i="2"/>
  <c r="I107" i="2"/>
  <c r="G108" i="2"/>
  <c r="H108" i="2"/>
  <c r="I108" i="2"/>
  <c r="G109" i="2"/>
  <c r="H109" i="2"/>
  <c r="I109" i="2"/>
  <c r="G110" i="2"/>
  <c r="H110" i="2"/>
  <c r="I110" i="2"/>
  <c r="G111" i="2"/>
  <c r="H111" i="2"/>
  <c r="I111" i="2"/>
  <c r="G112" i="2"/>
  <c r="H112" i="2"/>
  <c r="I112" i="2"/>
  <c r="G113" i="2"/>
  <c r="H113" i="2"/>
  <c r="I113" i="2"/>
  <c r="G114" i="2"/>
  <c r="H114" i="2"/>
  <c r="I114" i="2"/>
  <c r="G115" i="2"/>
  <c r="H115" i="2"/>
  <c r="I115" i="2"/>
  <c r="G116" i="2"/>
  <c r="H116" i="2"/>
  <c r="I116" i="2"/>
  <c r="G117" i="2"/>
  <c r="H117" i="2"/>
  <c r="I117" i="2"/>
  <c r="G118" i="2"/>
  <c r="H118" i="2"/>
  <c r="I118" i="2"/>
  <c r="G119" i="2"/>
  <c r="H119" i="2"/>
  <c r="I119" i="2"/>
  <c r="G120" i="2"/>
  <c r="H120" i="2"/>
  <c r="I120" i="2"/>
  <c r="G121" i="2"/>
  <c r="H121" i="2"/>
  <c r="I121" i="2"/>
  <c r="G122" i="2"/>
  <c r="H122" i="2"/>
  <c r="I122" i="2"/>
  <c r="G123" i="2"/>
  <c r="H123" i="2"/>
  <c r="I123" i="2"/>
  <c r="G124" i="2"/>
  <c r="H124" i="2"/>
  <c r="I124" i="2"/>
  <c r="G125" i="2"/>
  <c r="H125" i="2"/>
  <c r="I125" i="2"/>
  <c r="G126" i="2"/>
  <c r="H126" i="2"/>
  <c r="I126" i="2"/>
  <c r="G127" i="2"/>
  <c r="H127" i="2"/>
  <c r="I127" i="2"/>
  <c r="G128" i="2"/>
  <c r="H128" i="2"/>
  <c r="I128" i="2"/>
  <c r="G129" i="2"/>
  <c r="H129" i="2"/>
  <c r="I129" i="2"/>
  <c r="G130" i="2"/>
  <c r="H130" i="2"/>
  <c r="I130" i="2"/>
  <c r="G131" i="2"/>
  <c r="H131" i="2"/>
  <c r="I131" i="2"/>
  <c r="G132" i="2"/>
  <c r="H132" i="2"/>
  <c r="I132" i="2"/>
  <c r="G133" i="2"/>
  <c r="H133" i="2"/>
  <c r="I133" i="2"/>
  <c r="G134" i="2"/>
  <c r="H134" i="2"/>
  <c r="I134" i="2"/>
  <c r="G135" i="2"/>
  <c r="H135" i="2"/>
  <c r="I135" i="2"/>
  <c r="G136" i="2"/>
  <c r="H136" i="2"/>
  <c r="I136" i="2"/>
  <c r="G137" i="2"/>
  <c r="H137" i="2"/>
  <c r="I137" i="2"/>
  <c r="G138" i="2"/>
  <c r="H138" i="2"/>
  <c r="I138" i="2"/>
  <c r="G139" i="2"/>
  <c r="H139" i="2"/>
  <c r="I139" i="2"/>
  <c r="G140" i="2"/>
  <c r="H140" i="2"/>
  <c r="I140" i="2"/>
  <c r="G141" i="2"/>
  <c r="H141" i="2"/>
  <c r="I141" i="2"/>
  <c r="G142" i="2"/>
  <c r="H142" i="2"/>
  <c r="I142" i="2"/>
  <c r="G143" i="2"/>
  <c r="H143" i="2"/>
  <c r="I143" i="2"/>
  <c r="G144" i="2"/>
  <c r="H144" i="2"/>
  <c r="I144" i="2"/>
  <c r="G145" i="2"/>
  <c r="H145" i="2"/>
  <c r="I145" i="2"/>
  <c r="G146" i="2"/>
  <c r="H146" i="2"/>
  <c r="I146" i="2"/>
  <c r="G147" i="2"/>
  <c r="H147" i="2"/>
  <c r="I147" i="2"/>
  <c r="G148" i="2"/>
  <c r="H148" i="2"/>
  <c r="I148" i="2"/>
  <c r="G149" i="2"/>
  <c r="H149" i="2"/>
  <c r="I149" i="2"/>
  <c r="G150" i="2"/>
  <c r="H150" i="2"/>
  <c r="I150" i="2"/>
  <c r="G151" i="2"/>
  <c r="H151" i="2"/>
  <c r="I151" i="2"/>
  <c r="G152" i="2"/>
  <c r="H152" i="2"/>
  <c r="I152" i="2"/>
  <c r="G153" i="2"/>
  <c r="H153" i="2"/>
  <c r="I153" i="2"/>
  <c r="G154" i="2"/>
  <c r="H154" i="2"/>
  <c r="I154" i="2"/>
  <c r="G155" i="2"/>
  <c r="H155" i="2"/>
  <c r="I155" i="2"/>
  <c r="G156" i="2"/>
  <c r="H156" i="2"/>
  <c r="I156" i="2"/>
  <c r="G157" i="2"/>
  <c r="H157" i="2"/>
  <c r="I157" i="2"/>
  <c r="G158" i="2"/>
  <c r="H158" i="2"/>
  <c r="I158" i="2"/>
  <c r="G159" i="2"/>
  <c r="H159" i="2"/>
  <c r="I159" i="2"/>
  <c r="G160" i="2"/>
  <c r="H160" i="2"/>
  <c r="I160" i="2"/>
  <c r="G161" i="2"/>
  <c r="H161" i="2"/>
  <c r="I161" i="2"/>
  <c r="G162" i="2"/>
  <c r="H162" i="2"/>
  <c r="I162" i="2"/>
  <c r="G163" i="2"/>
  <c r="H163" i="2"/>
  <c r="I163" i="2"/>
  <c r="G164" i="2"/>
  <c r="H164" i="2"/>
  <c r="I164" i="2"/>
  <c r="G165" i="2"/>
  <c r="H165" i="2"/>
  <c r="I165" i="2"/>
  <c r="G166" i="2"/>
  <c r="H166" i="2"/>
  <c r="I166" i="2"/>
  <c r="G167" i="2"/>
  <c r="H167" i="2"/>
  <c r="I167" i="2"/>
  <c r="G168" i="2"/>
  <c r="H168" i="2"/>
  <c r="I168" i="2"/>
  <c r="G169" i="2"/>
  <c r="H169" i="2"/>
  <c r="I169" i="2"/>
  <c r="G170" i="2"/>
  <c r="H170" i="2"/>
  <c r="I170" i="2"/>
  <c r="G171" i="2"/>
  <c r="H171" i="2"/>
  <c r="I171" i="2"/>
  <c r="G172" i="2"/>
  <c r="H172" i="2"/>
  <c r="I172" i="2"/>
  <c r="G173" i="2"/>
  <c r="H173" i="2"/>
  <c r="I173" i="2"/>
  <c r="G174" i="2"/>
  <c r="H174" i="2"/>
  <c r="I174" i="2"/>
  <c r="G175" i="2"/>
  <c r="H175" i="2"/>
  <c r="I175" i="2"/>
  <c r="G176" i="2"/>
  <c r="H176" i="2"/>
  <c r="I176" i="2"/>
  <c r="G177" i="2"/>
  <c r="H177" i="2"/>
  <c r="I177" i="2"/>
  <c r="G178" i="2"/>
  <c r="H178" i="2"/>
  <c r="I178" i="2"/>
  <c r="G179" i="2"/>
  <c r="H179" i="2"/>
  <c r="I179" i="2"/>
  <c r="G180" i="2"/>
  <c r="H180" i="2"/>
  <c r="I180" i="2"/>
  <c r="G181" i="2"/>
  <c r="H181" i="2"/>
  <c r="I181" i="2"/>
  <c r="G182" i="2"/>
  <c r="H182" i="2"/>
  <c r="I182" i="2"/>
  <c r="G183" i="2"/>
  <c r="H183" i="2"/>
  <c r="I183" i="2"/>
  <c r="G184" i="2"/>
  <c r="H184" i="2"/>
  <c r="I184" i="2"/>
  <c r="G185" i="2"/>
  <c r="H185" i="2"/>
  <c r="I185" i="2"/>
  <c r="G186" i="2"/>
  <c r="H186" i="2"/>
  <c r="I186" i="2"/>
  <c r="G187" i="2"/>
  <c r="H187" i="2"/>
  <c r="I187" i="2"/>
  <c r="G188" i="2"/>
  <c r="H188" i="2"/>
  <c r="I188" i="2"/>
  <c r="G189" i="2"/>
  <c r="H189" i="2"/>
  <c r="I189" i="2"/>
  <c r="G190" i="2"/>
  <c r="H190" i="2"/>
  <c r="I190" i="2"/>
  <c r="G191" i="2"/>
  <c r="H191" i="2"/>
  <c r="I191" i="2"/>
  <c r="G192" i="2"/>
  <c r="H192" i="2"/>
  <c r="I192" i="2"/>
  <c r="G193" i="2"/>
  <c r="H193" i="2"/>
  <c r="I193" i="2"/>
  <c r="G194" i="2"/>
  <c r="H194" i="2"/>
  <c r="I194" i="2"/>
  <c r="G195" i="2"/>
  <c r="H195" i="2"/>
  <c r="I195" i="2"/>
  <c r="G196" i="2"/>
  <c r="H196" i="2"/>
  <c r="I196" i="2"/>
  <c r="G197" i="2"/>
  <c r="H197" i="2"/>
  <c r="I197" i="2"/>
  <c r="G198" i="2"/>
  <c r="H198" i="2"/>
  <c r="I198" i="2"/>
  <c r="G199" i="2"/>
  <c r="H199" i="2"/>
  <c r="I199" i="2"/>
  <c r="G200" i="2"/>
  <c r="H200" i="2"/>
  <c r="I200" i="2"/>
  <c r="G201" i="2"/>
  <c r="H201" i="2"/>
  <c r="I201" i="2"/>
  <c r="G202" i="2"/>
  <c r="H202" i="2"/>
  <c r="I202" i="2"/>
  <c r="G203" i="2"/>
  <c r="H203" i="2"/>
  <c r="I203" i="2"/>
  <c r="G204" i="2"/>
  <c r="H204" i="2"/>
  <c r="I204" i="2"/>
  <c r="G205" i="2"/>
  <c r="H205" i="2"/>
  <c r="I205" i="2"/>
  <c r="G206" i="2"/>
  <c r="H206" i="2"/>
  <c r="I206" i="2"/>
  <c r="G207" i="2"/>
  <c r="H207" i="2"/>
  <c r="I207" i="2"/>
  <c r="G208" i="2"/>
  <c r="H208" i="2"/>
  <c r="I208" i="2"/>
  <c r="G209" i="2"/>
  <c r="H209" i="2"/>
  <c r="I209" i="2"/>
  <c r="G210" i="2"/>
  <c r="H210" i="2"/>
  <c r="I210" i="2"/>
  <c r="G211" i="2"/>
  <c r="H211" i="2"/>
  <c r="I211" i="2"/>
  <c r="G212" i="2"/>
  <c r="H212" i="2"/>
  <c r="I212" i="2"/>
  <c r="G213" i="2"/>
  <c r="H213" i="2"/>
  <c r="I213" i="2"/>
  <c r="G214" i="2"/>
  <c r="H214" i="2"/>
  <c r="I214" i="2"/>
  <c r="G215" i="2"/>
  <c r="H215" i="2"/>
  <c r="I215" i="2"/>
  <c r="G17" i="2"/>
  <c r="H17" i="2"/>
  <c r="I17" i="2"/>
  <c r="G18" i="2"/>
  <c r="H18" i="2"/>
  <c r="I18" i="2"/>
  <c r="G19" i="2"/>
  <c r="H19" i="2"/>
  <c r="I19" i="2"/>
  <c r="G20" i="2"/>
  <c r="H20" i="2"/>
  <c r="I20" i="2"/>
  <c r="G21" i="2"/>
  <c r="H21" i="2"/>
  <c r="I21" i="2"/>
  <c r="G22" i="2"/>
  <c r="H22" i="2"/>
  <c r="I22" i="2"/>
  <c r="G23" i="2"/>
  <c r="H23" i="2"/>
  <c r="I23" i="2"/>
  <c r="G24" i="2"/>
  <c r="H24" i="2"/>
  <c r="I24" i="2"/>
  <c r="G25" i="2"/>
  <c r="H25" i="2"/>
  <c r="I25" i="2"/>
  <c r="G26" i="2"/>
  <c r="H26" i="2"/>
  <c r="I26" i="2"/>
  <c r="G27" i="2"/>
  <c r="H27" i="2"/>
  <c r="I27" i="2"/>
  <c r="G28" i="2"/>
  <c r="H28" i="2"/>
  <c r="I28" i="2"/>
  <c r="G29" i="2"/>
  <c r="H29" i="2"/>
  <c r="I29" i="2"/>
  <c r="G30" i="2"/>
  <c r="H30" i="2"/>
  <c r="I30" i="2"/>
  <c r="G31" i="2"/>
  <c r="H31" i="2"/>
  <c r="I31" i="2"/>
  <c r="G32" i="2"/>
  <c r="H32" i="2"/>
  <c r="I32" i="2"/>
  <c r="G33" i="2"/>
  <c r="H33" i="2"/>
  <c r="I33" i="2"/>
  <c r="G34" i="2"/>
  <c r="H34" i="2"/>
  <c r="I34" i="2"/>
  <c r="G35" i="2"/>
  <c r="H35" i="2"/>
  <c r="I35" i="2"/>
  <c r="G36" i="2"/>
  <c r="H36" i="2"/>
  <c r="I36" i="2"/>
  <c r="G37" i="2"/>
  <c r="H37" i="2"/>
  <c r="I37" i="2"/>
  <c r="G38" i="2"/>
  <c r="H38" i="2"/>
  <c r="I38" i="2"/>
  <c r="G39" i="2"/>
  <c r="H39" i="2"/>
  <c r="I39" i="2"/>
  <c r="G40" i="2"/>
  <c r="H40" i="2"/>
  <c r="I40" i="2"/>
  <c r="G41" i="2"/>
  <c r="H41" i="2"/>
  <c r="I41" i="2"/>
  <c r="G42" i="2"/>
  <c r="H42" i="2"/>
  <c r="I42" i="2"/>
  <c r="G43" i="2"/>
  <c r="H43" i="2"/>
  <c r="I43" i="2"/>
  <c r="G44" i="2"/>
  <c r="H44" i="2"/>
  <c r="I44" i="2"/>
  <c r="G45" i="2"/>
  <c r="H45" i="2"/>
  <c r="I45" i="2"/>
  <c r="G46" i="2"/>
  <c r="H46" i="2"/>
  <c r="I46" i="2"/>
  <c r="G47" i="2"/>
  <c r="H47" i="2"/>
  <c r="I47" i="2"/>
  <c r="G48" i="2"/>
  <c r="H48" i="2"/>
  <c r="I48" i="2"/>
  <c r="G49" i="2"/>
  <c r="H49" i="2"/>
  <c r="I49" i="2"/>
  <c r="G50" i="2"/>
  <c r="H50" i="2"/>
  <c r="I50" i="2"/>
  <c r="G51" i="2"/>
  <c r="H51" i="2"/>
  <c r="I51" i="2"/>
  <c r="G52" i="2"/>
  <c r="H52" i="2"/>
  <c r="I52" i="2"/>
  <c r="G53" i="2"/>
  <c r="H53" i="2"/>
  <c r="I53" i="2"/>
  <c r="G54" i="2"/>
  <c r="H54" i="2"/>
  <c r="I54" i="2"/>
  <c r="G55" i="2"/>
  <c r="H55" i="2"/>
  <c r="I55" i="2"/>
  <c r="G56" i="2"/>
  <c r="H56" i="2"/>
  <c r="I56" i="2"/>
  <c r="G57" i="2"/>
  <c r="H57" i="2"/>
  <c r="I57" i="2"/>
  <c r="G58" i="2"/>
  <c r="H58" i="2"/>
  <c r="I58" i="2"/>
  <c r="G59" i="2"/>
  <c r="H59" i="2"/>
  <c r="I59" i="2"/>
  <c r="G60" i="2"/>
  <c r="H60" i="2"/>
  <c r="I60" i="2"/>
  <c r="G61" i="2"/>
  <c r="H61" i="2"/>
  <c r="I61" i="2"/>
  <c r="G62" i="2"/>
  <c r="H62" i="2"/>
  <c r="I62" i="2"/>
  <c r="G63" i="2"/>
  <c r="H63" i="2"/>
  <c r="I63" i="2"/>
  <c r="G64" i="2"/>
  <c r="H64" i="2"/>
  <c r="I64" i="2"/>
  <c r="I16" i="2"/>
  <c r="D12" i="2" l="1"/>
  <c r="F12" i="2" l="1"/>
  <c r="I12" i="2" s="1"/>
  <c r="H16" i="2" s="1"/>
  <c r="H12" i="2" l="1"/>
  <c r="G12" i="2"/>
  <c r="G16" i="2" l="1"/>
</calcChain>
</file>

<file path=xl/sharedStrings.xml><?xml version="1.0" encoding="utf-8"?>
<sst xmlns="http://schemas.openxmlformats.org/spreadsheetml/2006/main" count="42" uniqueCount="32">
  <si>
    <t>Code</t>
  </si>
  <si>
    <t>Factor</t>
  </si>
  <si>
    <t>Covariate</t>
  </si>
  <si>
    <t>Hours between</t>
  </si>
  <si>
    <t>class</t>
  </si>
  <si>
    <t>factor</t>
  </si>
  <si>
    <t>covariate</t>
  </si>
  <si>
    <t>COW ID</t>
  </si>
  <si>
    <t>fat %</t>
  </si>
  <si>
    <t>Milk yield (kg)</t>
  </si>
  <si>
    <t>protein %</t>
  </si>
  <si>
    <t>milk-kg</t>
  </si>
  <si>
    <t xml:space="preserve">results </t>
  </si>
  <si>
    <t>raw data</t>
  </si>
  <si>
    <t>day in milk</t>
  </si>
  <si>
    <t>Day time of recording 
1= evening
2= morning
3= both times milk but one time sampling</t>
  </si>
  <si>
    <t>morning</t>
  </si>
  <si>
    <t>evening</t>
  </si>
  <si>
    <t>milk yield</t>
  </si>
  <si>
    <t>Fat %</t>
  </si>
  <si>
    <t>lower limit</t>
  </si>
  <si>
    <t>upper limit</t>
  </si>
  <si>
    <t>Milking intervall (hours)</t>
  </si>
  <si>
    <t>https://www.icar.org/Guidelines/02-Procedure-1-Computing-24-Hour-Yield.pdf</t>
  </si>
  <si>
    <t>Method description can be found in: Procedure 1 of Section 2 of ICAR Guidelines - Computing 24-hour Yields</t>
  </si>
  <si>
    <t>The prediction of daily milk yield and daily fat yield from single milking on morning or evening in herds milked twice a day, using DeLorenzo and Wiggans method.</t>
  </si>
  <si>
    <t>Starting time of actual milking
(format hh:mm, 24-hour clock)</t>
  </si>
  <si>
    <t>Starting time of previous milking
(format hh:mm, 24-hour clock )</t>
  </si>
  <si>
    <t>Date of test day (format dd-mm-yyyy)</t>
  </si>
  <si>
    <t>calving date
dd.mm.yyyy</t>
  </si>
  <si>
    <t>User guide: fill the green cells with information about: 1) Date of test day (format dd-mm-yyyy), 2) Day time of recording (when the cell besides Day time of recording has not value "Okay", a wrong value has been given), 3) Milking time and 4) Previous milking time. Individual cow data on cow id and raw data on kg of milk, fat % and protein % can be entered below for multiple cows. The yellow cells show which adjustment factors actually are applied.</t>
  </si>
  <si>
    <t>This file is created by Dr. Kai Kuwan (VIT) and kindly made available. Use of this file is at own risk.
For questions about the use of the file, please contact René van der Linde (rene@icar.org).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</si>
</sst>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h:mm;@"/>
  </numFmts>
  <fonts count="8"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
      <sz val="10"/>
      <name val="Arial"/>
      <family val="2"/>
    </font>
    <font>
      <sz val="11"/>
      <name val="Calibri"/>
      <family val="2"/>
      <scheme val="minor"/>
    </font>
    <font>
      <b/>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76">
    <xf numFmtId="0" fontId="0" fillId="0" borderId="0" xfId="0"/>
    <xf numFmtId="0" fontId="0" fillId="0" borderId="0" xfId="0" applyFill="1"/>
    <xf numFmtId="0" fontId="1" fillId="4" borderId="6" xfId="0" applyFont="1" applyFill="1" applyBorder="1" applyAlignment="1">
      <alignment horizontal="center"/>
    </xf>
    <xf numFmtId="0" fontId="1" fillId="4" borderId="7" xfId="0" applyFont="1" applyFill="1" applyBorder="1" applyAlignment="1">
      <alignment horizontal="center"/>
    </xf>
    <xf numFmtId="0" fontId="1" fillId="4" borderId="7" xfId="0" applyFont="1" applyFill="1" applyBorder="1" applyAlignment="1">
      <alignment horizontal="center" wrapText="1"/>
    </xf>
    <xf numFmtId="0" fontId="1" fillId="4" borderId="8" xfId="0" applyFont="1" applyFill="1" applyBorder="1" applyAlignment="1">
      <alignment horizontal="center"/>
    </xf>
    <xf numFmtId="0" fontId="0" fillId="2" borderId="0" xfId="0" applyFill="1"/>
    <xf numFmtId="0" fontId="0" fillId="5" borderId="0" xfId="0" applyFill="1"/>
    <xf numFmtId="0" fontId="0" fillId="6" borderId="0" xfId="0" applyFill="1"/>
    <xf numFmtId="0" fontId="0" fillId="0" borderId="0" xfId="0" applyAlignment="1"/>
    <xf numFmtId="2" fontId="5" fillId="0" borderId="0" xfId="0" applyNumberFormat="1" applyFont="1"/>
    <xf numFmtId="0" fontId="5" fillId="0" borderId="0" xfId="0" applyFont="1"/>
    <xf numFmtId="164" fontId="5" fillId="0" borderId="0" xfId="0" applyNumberFormat="1" applyFont="1"/>
    <xf numFmtId="1" fontId="0" fillId="7" borderId="10" xfId="0" applyNumberFormat="1" applyFont="1" applyFill="1" applyBorder="1" applyAlignment="1" applyProtection="1">
      <alignment horizontal="center" vertical="center"/>
      <protection locked="0"/>
    </xf>
    <xf numFmtId="165" fontId="0" fillId="7" borderId="10" xfId="0" applyNumberFormat="1" applyFont="1" applyFill="1" applyBorder="1" applyAlignment="1" applyProtection="1">
      <alignment horizontal="center" vertical="center"/>
      <protection locked="0"/>
    </xf>
    <xf numFmtId="0" fontId="0" fillId="0" borderId="10" xfId="0" applyFont="1" applyBorder="1" applyAlignment="1" applyProtection="1">
      <alignment horizontal="center" vertical="center"/>
      <protection hidden="1"/>
    </xf>
    <xf numFmtId="0" fontId="0" fillId="0" borderId="0" xfId="0" applyFont="1" applyAlignment="1">
      <alignment wrapText="1"/>
    </xf>
    <xf numFmtId="2" fontId="0" fillId="0" borderId="0" xfId="0" applyNumberFormat="1" applyFont="1"/>
    <xf numFmtId="0" fontId="0" fillId="0" borderId="0" xfId="0" applyFont="1" applyFill="1"/>
    <xf numFmtId="0" fontId="0" fillId="0" borderId="0" xfId="0" applyFont="1" applyFill="1" applyAlignment="1">
      <alignment horizontal="center" vertical="center" wrapText="1"/>
    </xf>
    <xf numFmtId="0" fontId="0" fillId="0" borderId="0" xfId="0" applyFont="1" applyFill="1" applyAlignment="1">
      <alignment horizontal="center" vertical="center"/>
    </xf>
    <xf numFmtId="2" fontId="0" fillId="0" borderId="0" xfId="0" applyNumberFormat="1" applyFont="1" applyFill="1"/>
    <xf numFmtId="0" fontId="0" fillId="0" borderId="0" xfId="0" applyFont="1" applyFill="1" applyBorder="1" applyAlignment="1">
      <alignment horizontal="center" vertical="center"/>
    </xf>
    <xf numFmtId="0" fontId="0" fillId="3" borderId="6" xfId="0" applyFont="1" applyFill="1" applyBorder="1" applyAlignment="1">
      <alignment horizontal="center" wrapText="1"/>
    </xf>
    <xf numFmtId="0" fontId="0" fillId="3" borderId="7" xfId="0" applyFont="1" applyFill="1" applyBorder="1" applyAlignment="1">
      <alignment horizontal="center"/>
    </xf>
    <xf numFmtId="0" fontId="0" fillId="3" borderId="8" xfId="0" applyFont="1" applyFill="1" applyBorder="1" applyAlignment="1">
      <alignment horizontal="center"/>
    </xf>
    <xf numFmtId="1" fontId="0" fillId="7" borderId="4" xfId="0" applyNumberFormat="1" applyFont="1" applyFill="1" applyBorder="1" applyProtection="1">
      <protection locked="0"/>
    </xf>
    <xf numFmtId="14" fontId="0" fillId="7" borderId="0" xfId="0" applyNumberFormat="1" applyFont="1" applyFill="1" applyProtection="1">
      <protection locked="0"/>
    </xf>
    <xf numFmtId="1" fontId="0" fillId="7" borderId="0" xfId="0" applyNumberFormat="1" applyFont="1" applyFill="1" applyBorder="1" applyProtection="1">
      <protection hidden="1"/>
    </xf>
    <xf numFmtId="164" fontId="0" fillId="7" borderId="0" xfId="0" applyNumberFormat="1" applyFont="1" applyFill="1" applyBorder="1" applyProtection="1">
      <protection locked="0"/>
    </xf>
    <xf numFmtId="2" fontId="0" fillId="7" borderId="0" xfId="0" applyNumberFormat="1" applyFont="1" applyFill="1" applyBorder="1" applyProtection="1">
      <protection locked="0"/>
    </xf>
    <xf numFmtId="2" fontId="0" fillId="7" borderId="5" xfId="0" applyNumberFormat="1" applyFont="1" applyFill="1" applyBorder="1" applyProtection="1">
      <protection locked="0"/>
    </xf>
    <xf numFmtId="164" fontId="0" fillId="3" borderId="4" xfId="0" applyNumberFormat="1" applyFont="1" applyFill="1" applyBorder="1" applyProtection="1">
      <protection hidden="1"/>
    </xf>
    <xf numFmtId="2" fontId="0" fillId="3" borderId="0" xfId="0" applyNumberFormat="1" applyFont="1" applyFill="1" applyBorder="1" applyProtection="1">
      <protection hidden="1"/>
    </xf>
    <xf numFmtId="2" fontId="0" fillId="3" borderId="5" xfId="0" applyNumberFormat="1" applyFont="1" applyFill="1" applyBorder="1" applyProtection="1">
      <protection hidden="1"/>
    </xf>
    <xf numFmtId="0" fontId="0" fillId="7" borderId="4" xfId="0" applyFont="1" applyFill="1" applyBorder="1" applyProtection="1">
      <protection locked="0"/>
    </xf>
    <xf numFmtId="0" fontId="0" fillId="7" borderId="0" xfId="0" applyFont="1" applyFill="1" applyBorder="1" applyProtection="1">
      <protection locked="0"/>
    </xf>
    <xf numFmtId="0" fontId="0" fillId="7" borderId="6" xfId="0" applyFont="1" applyFill="1" applyBorder="1" applyProtection="1">
      <protection locked="0"/>
    </xf>
    <xf numFmtId="0" fontId="0" fillId="7" borderId="7" xfId="0" applyFont="1" applyFill="1" applyBorder="1" applyProtection="1">
      <protection locked="0"/>
    </xf>
    <xf numFmtId="0" fontId="0" fillId="7" borderId="7" xfId="0" applyFont="1" applyFill="1" applyBorder="1" applyProtection="1">
      <protection hidden="1"/>
    </xf>
    <xf numFmtId="2" fontId="0" fillId="7" borderId="7" xfId="0" applyNumberFormat="1" applyFont="1" applyFill="1" applyBorder="1" applyProtection="1">
      <protection locked="0"/>
    </xf>
    <xf numFmtId="164" fontId="0" fillId="3" borderId="6" xfId="0" applyNumberFormat="1" applyFont="1" applyFill="1" applyBorder="1" applyProtection="1">
      <protection hidden="1"/>
    </xf>
    <xf numFmtId="2" fontId="0" fillId="3" borderId="7" xfId="0" applyNumberFormat="1" applyFont="1" applyFill="1" applyBorder="1" applyProtection="1">
      <protection hidden="1"/>
    </xf>
    <xf numFmtId="2" fontId="0" fillId="3" borderId="8" xfId="0" applyNumberFormat="1" applyFont="1" applyFill="1" applyBorder="1" applyProtection="1">
      <protection hidden="1"/>
    </xf>
    <xf numFmtId="0" fontId="1" fillId="0" borderId="0" xfId="0" applyFont="1" applyAlignment="1">
      <alignment wrapText="1"/>
    </xf>
    <xf numFmtId="14" fontId="6" fillId="7" borderId="10" xfId="0" applyNumberFormat="1" applyFont="1" applyFill="1" applyBorder="1" applyProtection="1">
      <protection locked="0"/>
    </xf>
    <xf numFmtId="0" fontId="6" fillId="0" borderId="0" xfId="0" applyFont="1"/>
    <xf numFmtId="2" fontId="6" fillId="0" borderId="0" xfId="0" applyNumberFormat="1" applyFont="1"/>
    <xf numFmtId="0" fontId="7" fillId="4" borderId="7" xfId="0" applyFont="1" applyFill="1" applyBorder="1" applyAlignment="1">
      <alignment horizontal="center" wrapText="1"/>
    </xf>
    <xf numFmtId="0" fontId="1" fillId="2"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pplyProtection="1">
      <alignment horizontal="center" vertical="center"/>
      <protection hidden="1"/>
    </xf>
    <xf numFmtId="0" fontId="2" fillId="0" borderId="0" xfId="0" applyFont="1"/>
    <xf numFmtId="0" fontId="0" fillId="5" borderId="0" xfId="0" applyFill="1" applyAlignment="1">
      <alignment horizontal="center"/>
    </xf>
    <xf numFmtId="0" fontId="0" fillId="6" borderId="0" xfId="0" applyFill="1" applyAlignment="1">
      <alignment horizontal="center"/>
    </xf>
    <xf numFmtId="0" fontId="0" fillId="2" borderId="0" xfId="0" applyFill="1" applyAlignment="1">
      <alignment horizontal="center"/>
    </xf>
    <xf numFmtId="0" fontId="1" fillId="2" borderId="10" xfId="0" applyFont="1" applyFill="1" applyBorder="1" applyAlignment="1">
      <alignment horizontal="center" vertic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4" borderId="1" xfId="0" applyFont="1" applyFill="1" applyBorder="1" applyAlignment="1">
      <alignment horizontal="center" wrapText="1"/>
    </xf>
    <xf numFmtId="0" fontId="0" fillId="0" borderId="2" xfId="0" applyFont="1" applyBorder="1" applyAlignment="1">
      <alignment horizontal="center" wrapText="1"/>
    </xf>
    <xf numFmtId="0" fontId="0" fillId="0" borderId="3" xfId="0" applyFont="1" applyBorder="1" applyAlignment="1">
      <alignment horizontal="center" wrapText="1"/>
    </xf>
    <xf numFmtId="0" fontId="1" fillId="0" borderId="10" xfId="0" applyFont="1" applyBorder="1" applyAlignment="1">
      <alignment horizontal="left" wrapText="1"/>
    </xf>
    <xf numFmtId="0" fontId="0" fillId="0" borderId="10" xfId="0" applyBorder="1" applyAlignment="1"/>
    <xf numFmtId="0" fontId="1" fillId="0" borderId="10" xfId="0" applyFont="1" applyBorder="1" applyAlignment="1">
      <alignment horizontal="left" vertical="center" wrapText="1"/>
    </xf>
    <xf numFmtId="0" fontId="1" fillId="0" borderId="12"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0" fillId="0" borderId="9" xfId="0" applyBorder="1" applyAlignment="1"/>
    <xf numFmtId="0" fontId="3" fillId="0" borderId="11" xfId="0" applyFont="1" applyBorder="1" applyAlignment="1">
      <alignment wrapText="1" shrinkToFit="1"/>
    </xf>
    <xf numFmtId="0" fontId="0" fillId="0" borderId="11" xfId="0" applyBorder="1" applyAlignment="1">
      <alignment wrapText="1" shrinkToFit="1"/>
    </xf>
    <xf numFmtId="0" fontId="0" fillId="0" borderId="11" xfId="0" applyBorder="1" applyAlignment="1"/>
    <xf numFmtId="0" fontId="0" fillId="0" borderId="0" xfId="0" applyFont="1" applyBorder="1" applyAlignment="1">
      <alignment wrapText="1"/>
    </xf>
    <xf numFmtId="0" fontId="0" fillId="0" borderId="0" xfId="0" applyFont="1" applyAlignment="1">
      <alignment wrapText="1"/>
    </xf>
    <xf numFmtId="0" fontId="4" fillId="0" borderId="0" xfId="1" applyFont="1" applyBorder="1" applyAlignment="1">
      <alignment wrapText="1"/>
    </xf>
    <xf numFmtId="0" fontId="0" fillId="0" borderId="9" xfId="0" applyBorder="1" applyAlignment="1">
      <alignment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632460</xdr:colOff>
      <xdr:row>1</xdr:row>
      <xdr:rowOff>3810</xdr:rowOff>
    </xdr:to>
    <xdr:pic>
      <xdr:nvPicPr>
        <xdr:cNvPr id="2" name="image3.png">
          <a:extLst>
            <a:ext uri="{FF2B5EF4-FFF2-40B4-BE49-F238E27FC236}">
              <a16:creationId xmlns:a16="http://schemas.microsoft.com/office/drawing/2014/main" id="{47AC3533-D41C-47AF-BE6C-CAF9D5BF405D}"/>
            </a:ext>
          </a:extLst>
        </xdr:cNvPr>
        <xdr:cNvPicPr/>
      </xdr:nvPicPr>
      <xdr:blipFill>
        <a:blip xmlns:r="http://schemas.openxmlformats.org/officeDocument/2006/relationships" r:embed="rId1"/>
        <a:srcRect l="16525"/>
        <a:stretch>
          <a:fillRect/>
        </a:stretch>
      </xdr:blipFill>
      <xdr:spPr>
        <a:xfrm>
          <a:off x="0" y="0"/>
          <a:ext cx="2194560" cy="889635"/>
        </a:xfrm>
        <a:prstGeom prst="rect">
          <a:avLst/>
        </a:prstGeom>
        <a:ln/>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car.org/Guidelines/02-Procedure-1-Computing-24-Hour-Yiel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J30"/>
  <sheetViews>
    <sheetView workbookViewId="0">
      <selection activeCell="M10" sqref="M10"/>
    </sheetView>
  </sheetViews>
  <sheetFormatPr defaultColWidth="11.42578125" defaultRowHeight="15" x14ac:dyDescent="0.25"/>
  <sheetData>
    <row r="1" spans="1:10" x14ac:dyDescent="0.25">
      <c r="C1" s="53" t="s">
        <v>18</v>
      </c>
      <c r="D1" s="53"/>
      <c r="E1" s="53"/>
      <c r="F1" s="53"/>
      <c r="G1" s="53"/>
      <c r="H1" s="53"/>
      <c r="I1" s="54" t="s">
        <v>19</v>
      </c>
      <c r="J1" s="54"/>
    </row>
    <row r="2" spans="1:10" x14ac:dyDescent="0.25">
      <c r="A2" s="55" t="s">
        <v>22</v>
      </c>
      <c r="B2" s="55"/>
      <c r="C2" s="53" t="s">
        <v>16</v>
      </c>
      <c r="D2" s="53"/>
      <c r="E2" s="53"/>
      <c r="F2" s="53" t="s">
        <v>17</v>
      </c>
      <c r="G2" s="53"/>
      <c r="H2" s="53"/>
      <c r="I2" s="8"/>
      <c r="J2" s="8"/>
    </row>
    <row r="3" spans="1:10" x14ac:dyDescent="0.25">
      <c r="A3" s="6" t="s">
        <v>20</v>
      </c>
      <c r="B3" s="6" t="s">
        <v>21</v>
      </c>
      <c r="C3" s="7" t="s">
        <v>0</v>
      </c>
      <c r="D3" s="7" t="s">
        <v>1</v>
      </c>
      <c r="E3" s="7" t="s">
        <v>2</v>
      </c>
      <c r="F3" s="7" t="s">
        <v>0</v>
      </c>
      <c r="G3" s="7" t="s">
        <v>1</v>
      </c>
      <c r="H3" s="7" t="s">
        <v>2</v>
      </c>
      <c r="I3" s="8" t="s">
        <v>0</v>
      </c>
      <c r="J3" s="8" t="s">
        <v>1</v>
      </c>
    </row>
    <row r="4" spans="1:10" x14ac:dyDescent="0.25">
      <c r="A4" s="6">
        <v>0</v>
      </c>
      <c r="B4" s="6">
        <v>8.59</v>
      </c>
      <c r="C4" s="7">
        <v>1</v>
      </c>
      <c r="D4" s="7">
        <v>2.4649999999999999</v>
      </c>
      <c r="E4" s="7">
        <v>7.1000000000000004E-3</v>
      </c>
      <c r="F4" s="7">
        <v>1</v>
      </c>
      <c r="G4" s="7">
        <v>2.5939999999999999</v>
      </c>
      <c r="H4" s="7">
        <v>3.7799999999999999E-3</v>
      </c>
      <c r="I4" s="8">
        <v>1</v>
      </c>
      <c r="J4" s="8">
        <v>0.91900000000000004</v>
      </c>
    </row>
    <row r="5" spans="1:10" x14ac:dyDescent="0.25">
      <c r="A5" s="6">
        <v>9</v>
      </c>
      <c r="B5" s="6">
        <v>9.24</v>
      </c>
      <c r="C5" s="7">
        <v>2</v>
      </c>
      <c r="D5" s="7">
        <v>2.4649999999999999</v>
      </c>
      <c r="E5" s="7">
        <v>7.1000000000000004E-3</v>
      </c>
      <c r="F5" s="7">
        <v>2</v>
      </c>
      <c r="G5" s="7">
        <v>2.5339999999999998</v>
      </c>
      <c r="H5" s="7">
        <v>4.8500000000000001E-3</v>
      </c>
      <c r="I5" s="8">
        <v>2</v>
      </c>
      <c r="J5" s="8">
        <v>0.92700000000000005</v>
      </c>
    </row>
    <row r="6" spans="1:10" x14ac:dyDescent="0.25">
      <c r="A6" s="6">
        <v>9.25</v>
      </c>
      <c r="B6" s="6">
        <v>9.49</v>
      </c>
      <c r="C6" s="7">
        <v>3</v>
      </c>
      <c r="D6" s="7">
        <v>2.4649999999999999</v>
      </c>
      <c r="E6" s="7">
        <v>7.1000000000000004E-3</v>
      </c>
      <c r="F6" s="7">
        <v>3</v>
      </c>
      <c r="G6" s="7">
        <v>2.4769999999999999</v>
      </c>
      <c r="H6" s="7">
        <v>4.8599999999999997E-3</v>
      </c>
      <c r="I6" s="8">
        <v>3</v>
      </c>
      <c r="J6" s="8">
        <v>0.93400000000000005</v>
      </c>
    </row>
    <row r="7" spans="1:10" x14ac:dyDescent="0.25">
      <c r="A7" s="6">
        <v>9.5</v>
      </c>
      <c r="B7" s="6">
        <v>9.74</v>
      </c>
      <c r="C7" s="7">
        <v>4</v>
      </c>
      <c r="D7" s="7">
        <v>2.411</v>
      </c>
      <c r="E7" s="7">
        <v>7.1599999999999997E-3</v>
      </c>
      <c r="F7" s="7">
        <v>4</v>
      </c>
      <c r="G7" s="7">
        <v>2.423</v>
      </c>
      <c r="H7" s="7">
        <v>5.11E-3</v>
      </c>
      <c r="I7" s="8">
        <v>4</v>
      </c>
      <c r="J7" s="8">
        <v>0.94099999999999995</v>
      </c>
    </row>
    <row r="8" spans="1:10" x14ac:dyDescent="0.25">
      <c r="A8" s="6">
        <v>9.75</v>
      </c>
      <c r="B8" s="6">
        <v>9.99</v>
      </c>
      <c r="C8" s="7">
        <v>5</v>
      </c>
      <c r="D8" s="7">
        <v>2.359</v>
      </c>
      <c r="E8" s="7">
        <v>7.26E-3</v>
      </c>
      <c r="F8" s="7">
        <v>5</v>
      </c>
      <c r="G8" s="7">
        <v>2.37</v>
      </c>
      <c r="H8" s="7">
        <v>4.7299999999999998E-3</v>
      </c>
      <c r="I8" s="8">
        <v>5</v>
      </c>
      <c r="J8" s="8">
        <v>0.84799999999999998</v>
      </c>
    </row>
    <row r="9" spans="1:10" x14ac:dyDescent="0.25">
      <c r="A9" s="6">
        <v>10</v>
      </c>
      <c r="B9" s="6">
        <v>10.24</v>
      </c>
      <c r="C9" s="7">
        <v>6</v>
      </c>
      <c r="D9" s="7">
        <v>2.31</v>
      </c>
      <c r="E9" s="7">
        <v>4.5799999999999999E-3</v>
      </c>
      <c r="F9" s="7">
        <v>6</v>
      </c>
      <c r="G9" s="7">
        <v>2.3210000000000002</v>
      </c>
      <c r="H9" s="7">
        <v>3.3700000000000002E-3</v>
      </c>
      <c r="I9" s="8">
        <v>6</v>
      </c>
      <c r="J9" s="8">
        <v>0.95499999999999996</v>
      </c>
    </row>
    <row r="10" spans="1:10" x14ac:dyDescent="0.25">
      <c r="A10" s="6">
        <v>10.25</v>
      </c>
      <c r="B10" s="6">
        <v>10.49</v>
      </c>
      <c r="C10" s="7">
        <v>7</v>
      </c>
      <c r="D10" s="7">
        <v>2.262</v>
      </c>
      <c r="E10" s="7">
        <v>3.9899999999999996E-3</v>
      </c>
      <c r="F10" s="7">
        <v>7</v>
      </c>
      <c r="G10" s="7">
        <v>2.2730000000000001</v>
      </c>
      <c r="H10" s="7">
        <v>2.14E-3</v>
      </c>
      <c r="I10" s="8">
        <v>7</v>
      </c>
      <c r="J10" s="8">
        <v>0.96099999999999997</v>
      </c>
    </row>
    <row r="11" spans="1:10" x14ac:dyDescent="0.25">
      <c r="A11" s="6">
        <v>10.5</v>
      </c>
      <c r="B11" s="6">
        <v>10.74</v>
      </c>
      <c r="C11" s="7">
        <v>8</v>
      </c>
      <c r="D11" s="7">
        <v>2.2170000000000001</v>
      </c>
      <c r="E11" s="7">
        <v>2.9399999999999999E-3</v>
      </c>
      <c r="F11" s="7">
        <v>8</v>
      </c>
      <c r="G11" s="7">
        <v>2.2269999999999999</v>
      </c>
      <c r="H11" s="7">
        <v>0</v>
      </c>
      <c r="I11" s="8">
        <v>8</v>
      </c>
      <c r="J11" s="8">
        <v>0.96799999999999997</v>
      </c>
    </row>
    <row r="12" spans="1:10" x14ac:dyDescent="0.25">
      <c r="A12" s="6">
        <v>10.75</v>
      </c>
      <c r="B12" s="6">
        <v>10.99</v>
      </c>
      <c r="C12" s="7">
        <v>9</v>
      </c>
      <c r="D12" s="7">
        <v>2.173</v>
      </c>
      <c r="E12" s="7">
        <v>2.2300000000000002E-3</v>
      </c>
      <c r="F12" s="7">
        <v>9</v>
      </c>
      <c r="G12" s="7">
        <v>2.1829999999999998</v>
      </c>
      <c r="H12" s="7">
        <v>0</v>
      </c>
      <c r="I12" s="8">
        <v>9</v>
      </c>
      <c r="J12" s="8">
        <v>0.97399999999999998</v>
      </c>
    </row>
    <row r="13" spans="1:10" x14ac:dyDescent="0.25">
      <c r="A13" s="6">
        <v>11</v>
      </c>
      <c r="B13" s="6">
        <v>11.24</v>
      </c>
      <c r="C13" s="7">
        <v>10</v>
      </c>
      <c r="D13" s="7">
        <v>2.1309999999999998</v>
      </c>
      <c r="E13" s="7">
        <v>0</v>
      </c>
      <c r="F13" s="7">
        <v>10</v>
      </c>
      <c r="G13" s="7">
        <v>2.14</v>
      </c>
      <c r="H13" s="7">
        <v>0</v>
      </c>
      <c r="I13" s="8">
        <v>10</v>
      </c>
      <c r="J13" s="8">
        <v>0.98</v>
      </c>
    </row>
    <row r="14" spans="1:10" x14ac:dyDescent="0.25">
      <c r="A14" s="6">
        <v>11.25</v>
      </c>
      <c r="B14" s="6">
        <v>11.49</v>
      </c>
      <c r="C14" s="7">
        <v>11</v>
      </c>
      <c r="D14" s="7">
        <v>2.0910000000000002</v>
      </c>
      <c r="E14" s="7">
        <v>0</v>
      </c>
      <c r="F14" s="7">
        <v>11</v>
      </c>
      <c r="G14" s="7">
        <v>2.0990000000000002</v>
      </c>
      <c r="H14" s="7">
        <v>0</v>
      </c>
      <c r="I14" s="8">
        <v>11</v>
      </c>
      <c r="J14" s="8">
        <v>0.98599999999999999</v>
      </c>
    </row>
    <row r="15" spans="1:10" x14ac:dyDescent="0.25">
      <c r="A15" s="6">
        <v>11.5</v>
      </c>
      <c r="B15" s="6">
        <v>11.74</v>
      </c>
      <c r="C15" s="7">
        <v>12</v>
      </c>
      <c r="D15" s="7">
        <v>2.052</v>
      </c>
      <c r="E15" s="7">
        <v>0</v>
      </c>
      <c r="F15" s="7">
        <v>12</v>
      </c>
      <c r="G15" s="7">
        <v>2.06</v>
      </c>
      <c r="H15" s="7">
        <v>0</v>
      </c>
      <c r="I15" s="8">
        <v>12</v>
      </c>
      <c r="J15" s="8">
        <v>0.99199999999999999</v>
      </c>
    </row>
    <row r="16" spans="1:10" x14ac:dyDescent="0.25">
      <c r="A16" s="6">
        <v>11.75</v>
      </c>
      <c r="B16" s="6">
        <v>11.99</v>
      </c>
      <c r="C16" s="7">
        <v>13</v>
      </c>
      <c r="D16" s="7">
        <v>2.0139999999999998</v>
      </c>
      <c r="E16" s="7">
        <v>0</v>
      </c>
      <c r="F16" s="7">
        <v>13</v>
      </c>
      <c r="G16" s="7">
        <v>2.0219999999999998</v>
      </c>
      <c r="H16" s="7">
        <v>0</v>
      </c>
      <c r="I16" s="8">
        <v>13</v>
      </c>
      <c r="J16" s="8">
        <v>0.997</v>
      </c>
    </row>
    <row r="17" spans="1:10" x14ac:dyDescent="0.25">
      <c r="A17" s="6">
        <v>12</v>
      </c>
      <c r="B17" s="6">
        <v>12</v>
      </c>
      <c r="C17" s="7">
        <v>14</v>
      </c>
      <c r="D17" s="7">
        <v>2</v>
      </c>
      <c r="E17" s="7">
        <v>0</v>
      </c>
      <c r="F17" s="7">
        <v>14</v>
      </c>
      <c r="G17" s="7">
        <v>2</v>
      </c>
      <c r="H17" s="7">
        <v>0</v>
      </c>
      <c r="I17" s="8">
        <v>14</v>
      </c>
      <c r="J17" s="8">
        <v>1</v>
      </c>
    </row>
    <row r="18" spans="1:10" x14ac:dyDescent="0.25">
      <c r="A18" s="6">
        <v>12</v>
      </c>
      <c r="B18" s="6">
        <v>12.24</v>
      </c>
      <c r="C18" s="7">
        <v>15</v>
      </c>
      <c r="D18" s="7">
        <v>1.978</v>
      </c>
      <c r="E18" s="7">
        <v>0</v>
      </c>
      <c r="F18" s="7">
        <v>15</v>
      </c>
      <c r="G18" s="7">
        <v>1.986</v>
      </c>
      <c r="H18" s="7">
        <v>0</v>
      </c>
      <c r="I18" s="8">
        <v>15</v>
      </c>
      <c r="J18" s="8">
        <v>1.0029999999999999</v>
      </c>
    </row>
    <row r="19" spans="1:10" x14ac:dyDescent="0.25">
      <c r="A19" s="6">
        <v>12.25</v>
      </c>
      <c r="B19" s="6">
        <v>12.49</v>
      </c>
      <c r="C19" s="7">
        <v>16</v>
      </c>
      <c r="D19" s="7">
        <v>1.9430000000000001</v>
      </c>
      <c r="E19" s="7">
        <v>0</v>
      </c>
      <c r="F19" s="7">
        <v>16</v>
      </c>
      <c r="G19" s="7">
        <v>1.9510000000000001</v>
      </c>
      <c r="H19" s="7">
        <v>0</v>
      </c>
      <c r="I19" s="8">
        <v>16</v>
      </c>
      <c r="J19" s="8">
        <v>1.008</v>
      </c>
    </row>
    <row r="20" spans="1:10" x14ac:dyDescent="0.25">
      <c r="A20" s="6">
        <v>12.5</v>
      </c>
      <c r="B20" s="6">
        <v>12.74</v>
      </c>
      <c r="C20" s="7">
        <v>17</v>
      </c>
      <c r="D20" s="7">
        <v>1.91</v>
      </c>
      <c r="E20" s="7">
        <v>0</v>
      </c>
      <c r="F20" s="7">
        <v>17</v>
      </c>
      <c r="G20" s="7">
        <v>1.917</v>
      </c>
      <c r="H20" s="7">
        <v>0</v>
      </c>
      <c r="I20" s="8">
        <v>17</v>
      </c>
      <c r="J20" s="8">
        <v>1.0129999999999999</v>
      </c>
    </row>
    <row r="21" spans="1:10" x14ac:dyDescent="0.25">
      <c r="A21" s="6">
        <v>12.75</v>
      </c>
      <c r="B21" s="6">
        <v>12.99</v>
      </c>
      <c r="C21" s="7">
        <v>18</v>
      </c>
      <c r="D21" s="7">
        <v>1.877</v>
      </c>
      <c r="E21" s="7">
        <v>0</v>
      </c>
      <c r="F21" s="7">
        <v>18</v>
      </c>
      <c r="G21" s="7">
        <v>1.8839999999999999</v>
      </c>
      <c r="H21" s="7">
        <v>0</v>
      </c>
      <c r="I21" s="8">
        <v>18</v>
      </c>
      <c r="J21" s="8">
        <v>1.018</v>
      </c>
    </row>
    <row r="22" spans="1:10" x14ac:dyDescent="0.25">
      <c r="A22" s="6">
        <v>13</v>
      </c>
      <c r="B22" s="6">
        <v>13.24</v>
      </c>
      <c r="C22" s="7">
        <v>19</v>
      </c>
      <c r="D22" s="7">
        <v>1.8460000000000001</v>
      </c>
      <c r="E22" s="7">
        <v>0</v>
      </c>
      <c r="F22" s="7">
        <v>19</v>
      </c>
      <c r="G22" s="7">
        <v>1.8520000000000001</v>
      </c>
      <c r="H22" s="7">
        <v>-1.9E-3</v>
      </c>
      <c r="I22" s="8">
        <v>19</v>
      </c>
      <c r="J22" s="8">
        <v>1.0229999999999999</v>
      </c>
    </row>
    <row r="23" spans="1:10" x14ac:dyDescent="0.25">
      <c r="A23" s="6">
        <v>13.25</v>
      </c>
      <c r="B23" s="6">
        <v>13.49</v>
      </c>
      <c r="C23" s="7">
        <v>20</v>
      </c>
      <c r="D23" s="7">
        <v>1.8149999999999999</v>
      </c>
      <c r="E23" s="7">
        <v>0</v>
      </c>
      <c r="F23" s="7">
        <v>20</v>
      </c>
      <c r="G23" s="7">
        <v>1.8220000000000001</v>
      </c>
      <c r="H23" s="7">
        <v>-2.31E-3</v>
      </c>
      <c r="I23" s="8">
        <v>20</v>
      </c>
      <c r="J23" s="8">
        <v>1.028</v>
      </c>
    </row>
    <row r="24" spans="1:10" x14ac:dyDescent="0.25">
      <c r="A24" s="6">
        <v>13.5</v>
      </c>
      <c r="B24" s="6">
        <v>13.74</v>
      </c>
      <c r="C24" s="7">
        <v>21</v>
      </c>
      <c r="D24" s="7">
        <v>1.786</v>
      </c>
      <c r="E24" s="7">
        <v>-1.67E-3</v>
      </c>
      <c r="F24" s="7">
        <v>21</v>
      </c>
      <c r="G24" s="7">
        <v>1.792</v>
      </c>
      <c r="H24" s="7">
        <v>-3.0799999999999998E-3</v>
      </c>
      <c r="I24" s="8">
        <v>21</v>
      </c>
      <c r="J24" s="8">
        <v>1.0329999999999999</v>
      </c>
    </row>
    <row r="25" spans="1:10" x14ac:dyDescent="0.25">
      <c r="A25" s="6">
        <v>13.75</v>
      </c>
      <c r="B25" s="6">
        <v>13.99</v>
      </c>
      <c r="C25" s="7">
        <v>22</v>
      </c>
      <c r="D25" s="7">
        <v>1.7569999999999999</v>
      </c>
      <c r="E25" s="7">
        <v>-2.5799999999999998E-3</v>
      </c>
      <c r="F25" s="7">
        <v>22</v>
      </c>
      <c r="G25" s="7">
        <v>1.7629999999999999</v>
      </c>
      <c r="H25" s="7">
        <v>-3.3899999999999998E-3</v>
      </c>
      <c r="I25" s="8">
        <v>22</v>
      </c>
      <c r="J25" s="8">
        <v>1.0369999999999999</v>
      </c>
    </row>
    <row r="26" spans="1:10" x14ac:dyDescent="0.25">
      <c r="A26" s="6">
        <v>14</v>
      </c>
      <c r="B26" s="6">
        <v>14.24</v>
      </c>
      <c r="C26" s="7">
        <v>23</v>
      </c>
      <c r="D26" s="7">
        <v>1.73</v>
      </c>
      <c r="E26" s="7">
        <v>-3.47E-3</v>
      </c>
      <c r="F26" s="7">
        <v>23</v>
      </c>
      <c r="G26" s="7">
        <v>1.736</v>
      </c>
      <c r="H26" s="7">
        <v>-5.0899999999999999E-3</v>
      </c>
      <c r="I26" s="8">
        <v>23</v>
      </c>
      <c r="J26" s="8">
        <v>1.042</v>
      </c>
    </row>
    <row r="27" spans="1:10" x14ac:dyDescent="0.25">
      <c r="A27" s="6">
        <v>14.25</v>
      </c>
      <c r="B27" s="6">
        <v>14.49</v>
      </c>
      <c r="C27" s="7">
        <v>24</v>
      </c>
      <c r="D27" s="7">
        <v>1.7030000000000001</v>
      </c>
      <c r="E27" s="7">
        <v>-3.63E-3</v>
      </c>
      <c r="F27" s="7">
        <v>24</v>
      </c>
      <c r="G27" s="7">
        <v>1.7090000000000001</v>
      </c>
      <c r="H27" s="7">
        <v>-4.7099999999999998E-3</v>
      </c>
      <c r="I27" s="8">
        <v>24</v>
      </c>
      <c r="J27" s="8">
        <v>1.046</v>
      </c>
    </row>
    <row r="28" spans="1:10" x14ac:dyDescent="0.25">
      <c r="A28" s="6">
        <v>14.5</v>
      </c>
      <c r="B28" s="6">
        <v>14.74</v>
      </c>
      <c r="C28" s="7">
        <v>25</v>
      </c>
      <c r="D28" s="7">
        <v>1.677</v>
      </c>
      <c r="E28" s="7">
        <v>-3.32E-3</v>
      </c>
      <c r="F28" s="7">
        <v>25</v>
      </c>
      <c r="G28" s="7">
        <v>1.6830000000000001</v>
      </c>
      <c r="H28" s="7">
        <v>-4.5399999999999998E-3</v>
      </c>
      <c r="I28" s="8">
        <v>25</v>
      </c>
      <c r="J28" s="8">
        <v>1.05</v>
      </c>
    </row>
    <row r="29" spans="1:10" x14ac:dyDescent="0.25">
      <c r="A29" s="6">
        <v>14.75</v>
      </c>
      <c r="B29" s="6">
        <v>14.99</v>
      </c>
      <c r="C29" s="7">
        <v>26</v>
      </c>
      <c r="D29" s="7">
        <v>1.6519999999999999</v>
      </c>
      <c r="E29" s="7">
        <v>-3.16E-3</v>
      </c>
      <c r="F29" s="7">
        <v>26</v>
      </c>
      <c r="G29" s="7">
        <v>1.6830000000000001</v>
      </c>
      <c r="H29" s="7">
        <v>-4.5399999999999998E-3</v>
      </c>
      <c r="I29" s="8">
        <v>26</v>
      </c>
      <c r="J29" s="8">
        <v>1.054</v>
      </c>
    </row>
    <row r="30" spans="1:10" x14ac:dyDescent="0.25">
      <c r="A30" s="6">
        <v>15</v>
      </c>
      <c r="B30" s="6">
        <v>24</v>
      </c>
      <c r="C30" s="7">
        <v>27</v>
      </c>
      <c r="D30" s="7">
        <v>1.6279999999999999</v>
      </c>
      <c r="E30" s="7">
        <v>-2.3500000000000001E-3</v>
      </c>
      <c r="F30" s="7">
        <v>27</v>
      </c>
      <c r="G30" s="7">
        <v>1.6830000000000001</v>
      </c>
      <c r="H30" s="7">
        <v>-4.5399999999999998E-3</v>
      </c>
      <c r="I30" s="8">
        <v>27</v>
      </c>
      <c r="J30" s="8">
        <v>1.0580000000000001</v>
      </c>
    </row>
  </sheetData>
  <mergeCells count="5">
    <mergeCell ref="C1:H1"/>
    <mergeCell ref="I1:J1"/>
    <mergeCell ref="A2:B2"/>
    <mergeCell ref="C2:E2"/>
    <mergeCell ref="F2:H2"/>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F215"/>
  <sheetViews>
    <sheetView tabSelected="1" topLeftCell="A21" zoomScaleNormal="100" workbookViewId="0">
      <selection activeCell="F16" sqref="F16"/>
    </sheetView>
  </sheetViews>
  <sheetFormatPr defaultColWidth="11.42578125" defaultRowHeight="15" x14ac:dyDescent="0.25"/>
  <cols>
    <col min="1" max="1" width="10.7109375" customWidth="1"/>
    <col min="2" max="2" width="12.7109375" customWidth="1"/>
    <col min="3" max="9" width="10.7109375" customWidth="1"/>
  </cols>
  <sheetData>
    <row r="1" spans="1:32" ht="69.95" customHeight="1" x14ac:dyDescent="0.25">
      <c r="A1" s="68"/>
      <c r="B1" s="68"/>
      <c r="C1" s="68"/>
      <c r="D1" s="68"/>
      <c r="E1" s="68"/>
      <c r="F1" s="68"/>
      <c r="G1" s="68"/>
      <c r="H1" s="68"/>
      <c r="I1" s="68"/>
    </row>
    <row r="2" spans="1:32" s="9" customFormat="1" ht="39.950000000000003" customHeight="1" x14ac:dyDescent="0.35">
      <c r="A2" s="69" t="s">
        <v>25</v>
      </c>
      <c r="B2" s="70"/>
      <c r="C2" s="70"/>
      <c r="D2" s="70"/>
      <c r="E2" s="70"/>
      <c r="F2" s="70"/>
      <c r="G2" s="70"/>
      <c r="H2" s="70"/>
      <c r="I2" s="71"/>
    </row>
    <row r="3" spans="1:32" s="9" customFormat="1" ht="20.100000000000001" customHeight="1" x14ac:dyDescent="0.25">
      <c r="A3" s="72" t="s">
        <v>24</v>
      </c>
      <c r="B3" s="72"/>
      <c r="C3" s="72"/>
      <c r="D3" s="72"/>
      <c r="E3" s="72"/>
      <c r="F3" s="72"/>
      <c r="G3" s="72"/>
      <c r="H3" s="72"/>
      <c r="I3" s="73"/>
    </row>
    <row r="4" spans="1:32" s="9" customFormat="1" ht="20.100000000000001" customHeight="1" x14ac:dyDescent="0.25">
      <c r="A4" s="74" t="s">
        <v>23</v>
      </c>
      <c r="B4" s="72"/>
      <c r="C4" s="72"/>
      <c r="D4" s="72"/>
      <c r="E4" s="72"/>
      <c r="F4" s="72"/>
      <c r="G4" s="72"/>
      <c r="H4" s="72"/>
      <c r="I4" s="73"/>
    </row>
    <row r="5" spans="1:32" s="9" customFormat="1" ht="75" customHeight="1" x14ac:dyDescent="0.25">
      <c r="A5" s="72" t="s">
        <v>30</v>
      </c>
      <c r="B5" s="72"/>
      <c r="C5" s="72"/>
      <c r="D5" s="72"/>
      <c r="E5" s="72"/>
      <c r="F5" s="72"/>
      <c r="G5" s="72"/>
      <c r="H5" s="72"/>
      <c r="I5" s="72"/>
    </row>
    <row r="6" spans="1:32" s="52" customFormat="1" ht="30" customHeight="1" x14ac:dyDescent="0.3">
      <c r="A6" s="75" t="s">
        <v>31</v>
      </c>
      <c r="B6" s="75"/>
      <c r="C6" s="75"/>
      <c r="D6" s="75"/>
      <c r="E6" s="75"/>
      <c r="F6" s="75"/>
      <c r="G6" s="75"/>
      <c r="H6" s="68"/>
      <c r="I6" s="68"/>
    </row>
    <row r="7" spans="1:32" s="9" customFormat="1" ht="9.9499999999999993" customHeight="1" x14ac:dyDescent="0.25">
      <c r="A7" s="44"/>
      <c r="B7" s="16"/>
      <c r="C7" s="16"/>
      <c r="D7" s="16"/>
      <c r="E7" s="16"/>
      <c r="F7" s="16"/>
      <c r="G7" s="16"/>
      <c r="H7" s="16"/>
      <c r="I7" s="16"/>
    </row>
    <row r="8" spans="1:32" s="11" customFormat="1" ht="15" customHeight="1" x14ac:dyDescent="0.25">
      <c r="A8" s="63" t="s">
        <v>28</v>
      </c>
      <c r="B8" s="63"/>
      <c r="C8" s="64"/>
      <c r="D8" s="45">
        <v>43578</v>
      </c>
      <c r="E8" s="46"/>
      <c r="F8" s="47"/>
      <c r="G8" s="47"/>
      <c r="H8" s="47"/>
      <c r="I8" s="47"/>
      <c r="J8" s="10"/>
      <c r="K8" s="10"/>
      <c r="L8" s="10"/>
      <c r="M8" s="10"/>
      <c r="N8" s="10"/>
      <c r="O8" s="10"/>
      <c r="P8" s="10"/>
      <c r="AD8" s="12"/>
      <c r="AE8" s="12"/>
      <c r="AF8" s="12"/>
    </row>
    <row r="9" spans="1:32" ht="60" customHeight="1" x14ac:dyDescent="0.25">
      <c r="A9" s="63" t="s">
        <v>15</v>
      </c>
      <c r="B9" s="63"/>
      <c r="C9" s="64"/>
      <c r="D9" s="13">
        <v>2</v>
      </c>
      <c r="E9" s="66" t="str">
        <f>IF(AND(D9=1,D10&gt;=0.5,D11&lt;0.5),"Okay",IF(AND(D9=2,D10&lt;0.5,D11&gt;=0.5),"Okay",IF(D9=3,"both milking times for fat adjustment necessary","milking time  does not match day time")))</f>
        <v>Okay</v>
      </c>
      <c r="F9" s="67"/>
      <c r="G9" s="67"/>
      <c r="H9" s="67"/>
      <c r="I9" s="67"/>
    </row>
    <row r="10" spans="1:32" ht="30" customHeight="1" x14ac:dyDescent="0.25">
      <c r="A10" s="65" t="s">
        <v>26</v>
      </c>
      <c r="B10" s="65"/>
      <c r="C10" s="64"/>
      <c r="D10" s="14">
        <v>0.26041666666666669</v>
      </c>
      <c r="E10" s="17"/>
      <c r="F10" s="56" t="s">
        <v>9</v>
      </c>
      <c r="G10" s="56"/>
      <c r="H10" s="56"/>
      <c r="I10" s="49" t="s">
        <v>8</v>
      </c>
    </row>
    <row r="11" spans="1:32" ht="30" customHeight="1" x14ac:dyDescent="0.25">
      <c r="A11" s="65" t="s">
        <v>27</v>
      </c>
      <c r="B11" s="65"/>
      <c r="C11" s="64"/>
      <c r="D11" s="14">
        <v>0.72569444444444453</v>
      </c>
      <c r="E11" s="17"/>
      <c r="F11" s="50" t="s">
        <v>4</v>
      </c>
      <c r="G11" s="50" t="s">
        <v>5</v>
      </c>
      <c r="H11" s="50" t="s">
        <v>6</v>
      </c>
      <c r="I11" s="50" t="s">
        <v>5</v>
      </c>
    </row>
    <row r="12" spans="1:32" ht="30" customHeight="1" x14ac:dyDescent="0.25">
      <c r="A12" s="65" t="s">
        <v>3</v>
      </c>
      <c r="B12" s="65"/>
      <c r="C12" s="64"/>
      <c r="D12" s="15">
        <f>IF(D9=1,(D10-D11)*24,IF(D9=2,(1-D11+D10)*24,IF(AND(D9=3,D10&gt;=0.5),(D10-D11)*24,IF(AND(D9=3,D10&lt;0.5),(1-D11+D10)*24))))</f>
        <v>12.83333333333333</v>
      </c>
      <c r="E12" s="17"/>
      <c r="F12" s="51">
        <f>IF(AND($D$12&gt;='DeLorenzo table'!A4,D12&lt;='DeLorenzo table'!B4),'DeLorenzo table'!C4,IF(AND($D$12&gt;='DeLorenzo table'!A5,D12&lt;='DeLorenzo table'!B5),'DeLorenzo table'!C5,IF(AND($D$12&gt;='DeLorenzo table'!A6,D12&lt;='DeLorenzo table'!B6),'DeLorenzo table'!C6,IF(AND($D$12&gt;='DeLorenzo table'!A7,D12&lt;='DeLorenzo table'!B7),'DeLorenzo table'!C7,IF(AND($D$12&gt;='DeLorenzo table'!A8,D12&lt;='DeLorenzo table'!B8),'DeLorenzo table'!C8,IF(AND($D$12&gt;='DeLorenzo table'!A9,D12&lt;='DeLorenzo table'!B9),'DeLorenzo table'!C9,IF(AND($D$12&gt;='DeLorenzo table'!A10,D12&lt;='DeLorenzo table'!B10),'DeLorenzo table'!C10,IF(AND($D$12&gt;='DeLorenzo table'!A11,D12&lt;='DeLorenzo table'!B11),'DeLorenzo table'!C11,IF(AND($D$12&gt;='DeLorenzo table'!A12,D12&lt;='DeLorenzo table'!B12),'DeLorenzo table'!C12,IF(AND($D$12&gt;='DeLorenzo table'!A13,D12&lt;='DeLorenzo table'!B13),'DeLorenzo table'!C13,IF(AND($D$12&gt;='DeLorenzo table'!A14,D12&lt;='DeLorenzo table'!B14),'DeLorenzo table'!C14,IF(AND($D$12&gt;='DeLorenzo table'!A15,D12&lt;='DeLorenzo table'!B15),'DeLorenzo table'!C15,IF(AND($D$12&gt;='DeLorenzo table'!A16,D12&lt;='DeLorenzo table'!B16),'DeLorenzo table'!C16,IF(AND($D$12&gt;='DeLorenzo table'!A17,D12&lt;='DeLorenzo table'!B17),'DeLorenzo table'!C17,IF(AND($D$12&gt;='DeLorenzo table'!A18,D12&lt;='DeLorenzo table'!B18),'DeLorenzo table'!C18,IF(AND($D$12&gt;='DeLorenzo table'!A19,D12&lt;='DeLorenzo table'!B19),'DeLorenzo table'!C19,IF(AND($D$12&gt;='DeLorenzo table'!A20,D12&lt;='DeLorenzo table'!B20),'DeLorenzo table'!C20,IF(AND($D$12&gt;='DeLorenzo table'!A21,D12&lt;='DeLorenzo table'!B21),'DeLorenzo table'!C21,IF(AND($D$12&gt;='DeLorenzo table'!A22,D12&lt;='DeLorenzo table'!B22),'DeLorenzo table'!C22,IF(AND($D$12&gt;='DeLorenzo table'!A23,D12&lt;='DeLorenzo table'!B23),'DeLorenzo table'!C23,IF(AND($D$12&gt;='DeLorenzo table'!A24,D12&lt;='DeLorenzo table'!B24),'DeLorenzo table'!C24,IF(AND($D$12&gt;='DeLorenzo table'!A25,D12&lt;='DeLorenzo table'!B25),'DeLorenzo table'!C25,IF(AND($D$12&gt;='DeLorenzo table'!A26,D12&lt;='DeLorenzo table'!B26),'DeLorenzo table'!C26,IF(AND($D$12&gt;='DeLorenzo table'!A27,D12&lt;='DeLorenzo table'!B27),'DeLorenzo table'!C27,IF(AND($D$12&gt;='DeLorenzo table'!A28,D12&lt;='DeLorenzo table'!B28),'DeLorenzo table'!C28,IF(AND($D$12&gt;='DeLorenzo table'!A29,D12&lt;='DeLorenzo table'!B29),'DeLorenzo table'!C29,IF(AND($D$12&gt;='DeLorenzo table'!A30,D12&lt;='DeLorenzo table'!B30),'DeLorenzo table'!C30,)))))))))))))))))))))))))))</f>
        <v>18</v>
      </c>
      <c r="G12" s="51">
        <f>IF($D$9=1,VLOOKUP($F$12,'DeLorenzo table'!$C$3:$J$30,5,FALSE),IF($D$9=2,VLOOKUP($F$12,'DeLorenzo table'!$C$3:$E$30,2,FALSE),IF($D$9=3,0,FALSE)))</f>
        <v>1.877</v>
      </c>
      <c r="H12" s="51">
        <f>IF($D$9=1,VLOOKUP($F$12,'DeLorenzo table'!$C$3:$J$30,6,FALSE),IF($D$9=2,VLOOKUP($F$12,'DeLorenzo table'!$C$3:$E$30,3,FALSE),IF(D9=3,0,FALSE)))</f>
        <v>0</v>
      </c>
      <c r="I12" s="51">
        <f>VLOOKUP($F$12,'DeLorenzo table'!$I$3:$J$30,2,FALSE)</f>
        <v>1.018</v>
      </c>
    </row>
    <row r="13" spans="1:32" s="1" customFormat="1" ht="9.9499999999999993" customHeight="1" thickBot="1" x14ac:dyDescent="0.3">
      <c r="A13" s="18"/>
      <c r="B13" s="19"/>
      <c r="C13" s="20"/>
      <c r="D13" s="21"/>
      <c r="E13" s="22"/>
      <c r="F13" s="22"/>
      <c r="G13" s="22"/>
      <c r="H13" s="22"/>
      <c r="I13" s="18"/>
    </row>
    <row r="14" spans="1:32" x14ac:dyDescent="0.25">
      <c r="A14" s="60" t="s">
        <v>13</v>
      </c>
      <c r="B14" s="61"/>
      <c r="C14" s="61"/>
      <c r="D14" s="61"/>
      <c r="E14" s="61"/>
      <c r="F14" s="62"/>
      <c r="G14" s="57" t="s">
        <v>12</v>
      </c>
      <c r="H14" s="58"/>
      <c r="I14" s="59"/>
    </row>
    <row r="15" spans="1:32" ht="30.75" thickBot="1" x14ac:dyDescent="0.3">
      <c r="A15" s="2" t="s">
        <v>7</v>
      </c>
      <c r="B15" s="48" t="s">
        <v>29</v>
      </c>
      <c r="C15" s="3" t="s">
        <v>14</v>
      </c>
      <c r="D15" s="4" t="s">
        <v>11</v>
      </c>
      <c r="E15" s="3" t="s">
        <v>8</v>
      </c>
      <c r="F15" s="5" t="s">
        <v>10</v>
      </c>
      <c r="G15" s="23" t="s">
        <v>11</v>
      </c>
      <c r="H15" s="24" t="s">
        <v>8</v>
      </c>
      <c r="I15" s="25" t="s">
        <v>10</v>
      </c>
    </row>
    <row r="16" spans="1:32" x14ac:dyDescent="0.25">
      <c r="A16" s="26">
        <v>4711</v>
      </c>
      <c r="B16" s="27">
        <v>43466</v>
      </c>
      <c r="C16" s="28">
        <f t="shared" ref="C16:C47" si="0">IF(B16&gt;0,$D$8-B16,"")</f>
        <v>112</v>
      </c>
      <c r="D16" s="29">
        <v>12</v>
      </c>
      <c r="E16" s="30">
        <v>4.2</v>
      </c>
      <c r="F16" s="31">
        <v>3.5</v>
      </c>
      <c r="G16" s="32">
        <f t="shared" ref="G16:G47" si="1">IF($D16&gt;0,IF($D$9=3,D16,ROUND($G$12*D16+$H$12*(C16-158),1)),"")</f>
        <v>22.5</v>
      </c>
      <c r="H16" s="33">
        <f t="shared" ref="H16:H47" si="2">IF($E16&gt;0,ROUND($E16*$I$12,2),"")</f>
        <v>4.28</v>
      </c>
      <c r="I16" s="34">
        <f>IF($F16&gt;0,$F16,"")</f>
        <v>3.5</v>
      </c>
    </row>
    <row r="17" spans="1:9" x14ac:dyDescent="0.25">
      <c r="A17" s="26"/>
      <c r="B17" s="27"/>
      <c r="C17" s="28" t="str">
        <f t="shared" si="0"/>
        <v/>
      </c>
      <c r="D17" s="29"/>
      <c r="E17" s="30"/>
      <c r="F17" s="31"/>
      <c r="G17" s="32" t="str">
        <f t="shared" si="1"/>
        <v/>
      </c>
      <c r="H17" s="33" t="str">
        <f t="shared" si="2"/>
        <v/>
      </c>
      <c r="I17" s="34" t="str">
        <f t="shared" ref="I17:I80" si="3">IF($F17&gt;0,$F17,"")</f>
        <v/>
      </c>
    </row>
    <row r="18" spans="1:9" x14ac:dyDescent="0.25">
      <c r="A18" s="26"/>
      <c r="B18" s="27"/>
      <c r="C18" s="28" t="str">
        <f t="shared" si="0"/>
        <v/>
      </c>
      <c r="D18" s="29"/>
      <c r="E18" s="30"/>
      <c r="F18" s="31"/>
      <c r="G18" s="32" t="str">
        <f t="shared" si="1"/>
        <v/>
      </c>
      <c r="H18" s="33" t="str">
        <f t="shared" si="2"/>
        <v/>
      </c>
      <c r="I18" s="34" t="str">
        <f t="shared" si="3"/>
        <v/>
      </c>
    </row>
    <row r="19" spans="1:9" x14ac:dyDescent="0.25">
      <c r="A19" s="26"/>
      <c r="B19" s="27"/>
      <c r="C19" s="28" t="str">
        <f t="shared" si="0"/>
        <v/>
      </c>
      <c r="D19" s="29"/>
      <c r="E19" s="30"/>
      <c r="F19" s="31"/>
      <c r="G19" s="32" t="str">
        <f t="shared" si="1"/>
        <v/>
      </c>
      <c r="H19" s="33" t="str">
        <f t="shared" si="2"/>
        <v/>
      </c>
      <c r="I19" s="34" t="str">
        <f t="shared" si="3"/>
        <v/>
      </c>
    </row>
    <row r="20" spans="1:9" x14ac:dyDescent="0.25">
      <c r="A20" s="26"/>
      <c r="B20" s="27"/>
      <c r="C20" s="28" t="str">
        <f t="shared" si="0"/>
        <v/>
      </c>
      <c r="D20" s="29"/>
      <c r="E20" s="30"/>
      <c r="F20" s="31"/>
      <c r="G20" s="32" t="str">
        <f t="shared" si="1"/>
        <v/>
      </c>
      <c r="H20" s="33" t="str">
        <f t="shared" si="2"/>
        <v/>
      </c>
      <c r="I20" s="34" t="str">
        <f t="shared" si="3"/>
        <v/>
      </c>
    </row>
    <row r="21" spans="1:9" x14ac:dyDescent="0.25">
      <c r="A21" s="26"/>
      <c r="B21" s="27"/>
      <c r="C21" s="28" t="str">
        <f t="shared" si="0"/>
        <v/>
      </c>
      <c r="D21" s="29"/>
      <c r="E21" s="30"/>
      <c r="F21" s="31"/>
      <c r="G21" s="32" t="str">
        <f t="shared" si="1"/>
        <v/>
      </c>
      <c r="H21" s="33" t="str">
        <f t="shared" si="2"/>
        <v/>
      </c>
      <c r="I21" s="34" t="str">
        <f t="shared" si="3"/>
        <v/>
      </c>
    </row>
    <row r="22" spans="1:9" x14ac:dyDescent="0.25">
      <c r="A22" s="26"/>
      <c r="B22" s="27"/>
      <c r="C22" s="28" t="str">
        <f t="shared" si="0"/>
        <v/>
      </c>
      <c r="D22" s="29"/>
      <c r="E22" s="30"/>
      <c r="F22" s="31"/>
      <c r="G22" s="32" t="str">
        <f t="shared" si="1"/>
        <v/>
      </c>
      <c r="H22" s="33" t="str">
        <f t="shared" si="2"/>
        <v/>
      </c>
      <c r="I22" s="34" t="str">
        <f t="shared" si="3"/>
        <v/>
      </c>
    </row>
    <row r="23" spans="1:9" x14ac:dyDescent="0.25">
      <c r="A23" s="26"/>
      <c r="B23" s="27"/>
      <c r="C23" s="28" t="str">
        <f t="shared" si="0"/>
        <v/>
      </c>
      <c r="D23" s="29"/>
      <c r="E23" s="30"/>
      <c r="F23" s="31"/>
      <c r="G23" s="32" t="str">
        <f t="shared" si="1"/>
        <v/>
      </c>
      <c r="H23" s="33" t="str">
        <f t="shared" si="2"/>
        <v/>
      </c>
      <c r="I23" s="34" t="str">
        <f t="shared" si="3"/>
        <v/>
      </c>
    </row>
    <row r="24" spans="1:9" x14ac:dyDescent="0.25">
      <c r="A24" s="26"/>
      <c r="B24" s="27"/>
      <c r="C24" s="28" t="str">
        <f t="shared" si="0"/>
        <v/>
      </c>
      <c r="D24" s="29"/>
      <c r="E24" s="30"/>
      <c r="F24" s="31"/>
      <c r="G24" s="32" t="str">
        <f t="shared" si="1"/>
        <v/>
      </c>
      <c r="H24" s="33" t="str">
        <f t="shared" si="2"/>
        <v/>
      </c>
      <c r="I24" s="34" t="str">
        <f t="shared" si="3"/>
        <v/>
      </c>
    </row>
    <row r="25" spans="1:9" x14ac:dyDescent="0.25">
      <c r="A25" s="26"/>
      <c r="B25" s="27"/>
      <c r="C25" s="28" t="str">
        <f t="shared" si="0"/>
        <v/>
      </c>
      <c r="D25" s="29"/>
      <c r="E25" s="30"/>
      <c r="F25" s="31"/>
      <c r="G25" s="32" t="str">
        <f t="shared" si="1"/>
        <v/>
      </c>
      <c r="H25" s="33" t="str">
        <f t="shared" si="2"/>
        <v/>
      </c>
      <c r="I25" s="34" t="str">
        <f t="shared" si="3"/>
        <v/>
      </c>
    </row>
    <row r="26" spans="1:9" x14ac:dyDescent="0.25">
      <c r="A26" s="26"/>
      <c r="B26" s="27"/>
      <c r="C26" s="28" t="str">
        <f t="shared" si="0"/>
        <v/>
      </c>
      <c r="D26" s="29"/>
      <c r="E26" s="30"/>
      <c r="F26" s="31"/>
      <c r="G26" s="32" t="str">
        <f t="shared" si="1"/>
        <v/>
      </c>
      <c r="H26" s="33" t="str">
        <f t="shared" si="2"/>
        <v/>
      </c>
      <c r="I26" s="34" t="str">
        <f t="shared" si="3"/>
        <v/>
      </c>
    </row>
    <row r="27" spans="1:9" x14ac:dyDescent="0.25">
      <c r="A27" s="26"/>
      <c r="B27" s="27"/>
      <c r="C27" s="28" t="str">
        <f t="shared" si="0"/>
        <v/>
      </c>
      <c r="D27" s="29"/>
      <c r="E27" s="30"/>
      <c r="F27" s="31"/>
      <c r="G27" s="32" t="str">
        <f t="shared" si="1"/>
        <v/>
      </c>
      <c r="H27" s="33" t="str">
        <f t="shared" si="2"/>
        <v/>
      </c>
      <c r="I27" s="34" t="str">
        <f t="shared" si="3"/>
        <v/>
      </c>
    </row>
    <row r="28" spans="1:9" x14ac:dyDescent="0.25">
      <c r="A28" s="26"/>
      <c r="B28" s="27"/>
      <c r="C28" s="28" t="str">
        <f t="shared" si="0"/>
        <v/>
      </c>
      <c r="D28" s="29"/>
      <c r="E28" s="30"/>
      <c r="F28" s="31"/>
      <c r="G28" s="32" t="str">
        <f t="shared" si="1"/>
        <v/>
      </c>
      <c r="H28" s="33" t="str">
        <f t="shared" si="2"/>
        <v/>
      </c>
      <c r="I28" s="34" t="str">
        <f t="shared" si="3"/>
        <v/>
      </c>
    </row>
    <row r="29" spans="1:9" x14ac:dyDescent="0.25">
      <c r="A29" s="26"/>
      <c r="B29" s="27"/>
      <c r="C29" s="28" t="str">
        <f t="shared" si="0"/>
        <v/>
      </c>
      <c r="D29" s="29"/>
      <c r="E29" s="30"/>
      <c r="F29" s="31"/>
      <c r="G29" s="32" t="str">
        <f t="shared" si="1"/>
        <v/>
      </c>
      <c r="H29" s="33" t="str">
        <f t="shared" si="2"/>
        <v/>
      </c>
      <c r="I29" s="34" t="str">
        <f t="shared" si="3"/>
        <v/>
      </c>
    </row>
    <row r="30" spans="1:9" x14ac:dyDescent="0.25">
      <c r="A30" s="26"/>
      <c r="B30" s="27"/>
      <c r="C30" s="28" t="str">
        <f t="shared" si="0"/>
        <v/>
      </c>
      <c r="D30" s="29"/>
      <c r="E30" s="30"/>
      <c r="F30" s="31"/>
      <c r="G30" s="32" t="str">
        <f t="shared" si="1"/>
        <v/>
      </c>
      <c r="H30" s="33" t="str">
        <f t="shared" si="2"/>
        <v/>
      </c>
      <c r="I30" s="34" t="str">
        <f t="shared" si="3"/>
        <v/>
      </c>
    </row>
    <row r="31" spans="1:9" x14ac:dyDescent="0.25">
      <c r="A31" s="26"/>
      <c r="B31" s="27"/>
      <c r="C31" s="28" t="str">
        <f t="shared" si="0"/>
        <v/>
      </c>
      <c r="D31" s="29"/>
      <c r="E31" s="30"/>
      <c r="F31" s="31"/>
      <c r="G31" s="32" t="str">
        <f t="shared" si="1"/>
        <v/>
      </c>
      <c r="H31" s="33" t="str">
        <f t="shared" si="2"/>
        <v/>
      </c>
      <c r="I31" s="34" t="str">
        <f t="shared" si="3"/>
        <v/>
      </c>
    </row>
    <row r="32" spans="1:9" x14ac:dyDescent="0.25">
      <c r="A32" s="26"/>
      <c r="B32" s="27"/>
      <c r="C32" s="28" t="str">
        <f t="shared" si="0"/>
        <v/>
      </c>
      <c r="D32" s="29"/>
      <c r="E32" s="30"/>
      <c r="F32" s="31"/>
      <c r="G32" s="32" t="str">
        <f t="shared" si="1"/>
        <v/>
      </c>
      <c r="H32" s="33" t="str">
        <f t="shared" si="2"/>
        <v/>
      </c>
      <c r="I32" s="34" t="str">
        <f t="shared" si="3"/>
        <v/>
      </c>
    </row>
    <row r="33" spans="1:9" x14ac:dyDescent="0.25">
      <c r="A33" s="26"/>
      <c r="B33" s="27"/>
      <c r="C33" s="28" t="str">
        <f t="shared" si="0"/>
        <v/>
      </c>
      <c r="D33" s="29"/>
      <c r="E33" s="30"/>
      <c r="F33" s="31"/>
      <c r="G33" s="32" t="str">
        <f t="shared" si="1"/>
        <v/>
      </c>
      <c r="H33" s="33" t="str">
        <f t="shared" si="2"/>
        <v/>
      </c>
      <c r="I33" s="34" t="str">
        <f t="shared" si="3"/>
        <v/>
      </c>
    </row>
    <row r="34" spans="1:9" x14ac:dyDescent="0.25">
      <c r="A34" s="26"/>
      <c r="B34" s="27"/>
      <c r="C34" s="28" t="str">
        <f t="shared" si="0"/>
        <v/>
      </c>
      <c r="D34" s="29"/>
      <c r="E34" s="30"/>
      <c r="F34" s="31"/>
      <c r="G34" s="32" t="str">
        <f t="shared" si="1"/>
        <v/>
      </c>
      <c r="H34" s="33" t="str">
        <f t="shared" si="2"/>
        <v/>
      </c>
      <c r="I34" s="34" t="str">
        <f t="shared" si="3"/>
        <v/>
      </c>
    </row>
    <row r="35" spans="1:9" x14ac:dyDescent="0.25">
      <c r="A35" s="26"/>
      <c r="B35" s="27"/>
      <c r="C35" s="28" t="str">
        <f t="shared" si="0"/>
        <v/>
      </c>
      <c r="D35" s="29"/>
      <c r="E35" s="30"/>
      <c r="F35" s="31"/>
      <c r="G35" s="32" t="str">
        <f t="shared" si="1"/>
        <v/>
      </c>
      <c r="H35" s="33" t="str">
        <f t="shared" si="2"/>
        <v/>
      </c>
      <c r="I35" s="34" t="str">
        <f t="shared" si="3"/>
        <v/>
      </c>
    </row>
    <row r="36" spans="1:9" x14ac:dyDescent="0.25">
      <c r="A36" s="26"/>
      <c r="B36" s="27"/>
      <c r="C36" s="28" t="str">
        <f t="shared" si="0"/>
        <v/>
      </c>
      <c r="D36" s="29"/>
      <c r="E36" s="30"/>
      <c r="F36" s="31"/>
      <c r="G36" s="32" t="str">
        <f t="shared" si="1"/>
        <v/>
      </c>
      <c r="H36" s="33" t="str">
        <f t="shared" si="2"/>
        <v/>
      </c>
      <c r="I36" s="34" t="str">
        <f t="shared" si="3"/>
        <v/>
      </c>
    </row>
    <row r="37" spans="1:9" x14ac:dyDescent="0.25">
      <c r="A37" s="26"/>
      <c r="B37" s="27"/>
      <c r="C37" s="28" t="str">
        <f t="shared" si="0"/>
        <v/>
      </c>
      <c r="D37" s="29"/>
      <c r="E37" s="30"/>
      <c r="F37" s="31"/>
      <c r="G37" s="32" t="str">
        <f t="shared" si="1"/>
        <v/>
      </c>
      <c r="H37" s="33" t="str">
        <f t="shared" si="2"/>
        <v/>
      </c>
      <c r="I37" s="34" t="str">
        <f t="shared" si="3"/>
        <v/>
      </c>
    </row>
    <row r="38" spans="1:9" x14ac:dyDescent="0.25">
      <c r="A38" s="26"/>
      <c r="B38" s="27"/>
      <c r="C38" s="28" t="str">
        <f t="shared" si="0"/>
        <v/>
      </c>
      <c r="D38" s="29"/>
      <c r="E38" s="30"/>
      <c r="F38" s="31"/>
      <c r="G38" s="32" t="str">
        <f t="shared" si="1"/>
        <v/>
      </c>
      <c r="H38" s="33" t="str">
        <f t="shared" si="2"/>
        <v/>
      </c>
      <c r="I38" s="34" t="str">
        <f t="shared" si="3"/>
        <v/>
      </c>
    </row>
    <row r="39" spans="1:9" x14ac:dyDescent="0.25">
      <c r="A39" s="26"/>
      <c r="B39" s="27"/>
      <c r="C39" s="28" t="str">
        <f t="shared" si="0"/>
        <v/>
      </c>
      <c r="D39" s="29"/>
      <c r="E39" s="30"/>
      <c r="F39" s="31"/>
      <c r="G39" s="32" t="str">
        <f t="shared" si="1"/>
        <v/>
      </c>
      <c r="H39" s="33" t="str">
        <f t="shared" si="2"/>
        <v/>
      </c>
      <c r="I39" s="34" t="str">
        <f t="shared" si="3"/>
        <v/>
      </c>
    </row>
    <row r="40" spans="1:9" x14ac:dyDescent="0.25">
      <c r="A40" s="26"/>
      <c r="B40" s="27"/>
      <c r="C40" s="28" t="str">
        <f t="shared" si="0"/>
        <v/>
      </c>
      <c r="D40" s="29"/>
      <c r="E40" s="30"/>
      <c r="F40" s="31"/>
      <c r="G40" s="32" t="str">
        <f t="shared" si="1"/>
        <v/>
      </c>
      <c r="H40" s="33" t="str">
        <f t="shared" si="2"/>
        <v/>
      </c>
      <c r="I40" s="34" t="str">
        <f t="shared" si="3"/>
        <v/>
      </c>
    </row>
    <row r="41" spans="1:9" x14ac:dyDescent="0.25">
      <c r="A41" s="26"/>
      <c r="B41" s="27"/>
      <c r="C41" s="28" t="str">
        <f t="shared" si="0"/>
        <v/>
      </c>
      <c r="D41" s="29"/>
      <c r="E41" s="30"/>
      <c r="F41" s="31"/>
      <c r="G41" s="32" t="str">
        <f t="shared" si="1"/>
        <v/>
      </c>
      <c r="H41" s="33" t="str">
        <f t="shared" si="2"/>
        <v/>
      </c>
      <c r="I41" s="34" t="str">
        <f t="shared" si="3"/>
        <v/>
      </c>
    </row>
    <row r="42" spans="1:9" x14ac:dyDescent="0.25">
      <c r="A42" s="26"/>
      <c r="B42" s="27"/>
      <c r="C42" s="28" t="str">
        <f t="shared" si="0"/>
        <v/>
      </c>
      <c r="D42" s="29"/>
      <c r="E42" s="30"/>
      <c r="F42" s="31"/>
      <c r="G42" s="32" t="str">
        <f t="shared" si="1"/>
        <v/>
      </c>
      <c r="H42" s="33" t="str">
        <f t="shared" si="2"/>
        <v/>
      </c>
      <c r="I42" s="34" t="str">
        <f t="shared" si="3"/>
        <v/>
      </c>
    </row>
    <row r="43" spans="1:9" x14ac:dyDescent="0.25">
      <c r="A43" s="26"/>
      <c r="B43" s="27"/>
      <c r="C43" s="28" t="str">
        <f t="shared" si="0"/>
        <v/>
      </c>
      <c r="D43" s="29"/>
      <c r="E43" s="30"/>
      <c r="F43" s="31"/>
      <c r="G43" s="32" t="str">
        <f t="shared" si="1"/>
        <v/>
      </c>
      <c r="H43" s="33" t="str">
        <f t="shared" si="2"/>
        <v/>
      </c>
      <c r="I43" s="34" t="str">
        <f t="shared" si="3"/>
        <v/>
      </c>
    </row>
    <row r="44" spans="1:9" x14ac:dyDescent="0.25">
      <c r="A44" s="26"/>
      <c r="B44" s="27"/>
      <c r="C44" s="28" t="str">
        <f t="shared" si="0"/>
        <v/>
      </c>
      <c r="D44" s="29"/>
      <c r="E44" s="30"/>
      <c r="F44" s="31"/>
      <c r="G44" s="32" t="str">
        <f t="shared" si="1"/>
        <v/>
      </c>
      <c r="H44" s="33" t="str">
        <f t="shared" si="2"/>
        <v/>
      </c>
      <c r="I44" s="34" t="str">
        <f t="shared" si="3"/>
        <v/>
      </c>
    </row>
    <row r="45" spans="1:9" x14ac:dyDescent="0.25">
      <c r="A45" s="26"/>
      <c r="B45" s="27"/>
      <c r="C45" s="28" t="str">
        <f t="shared" si="0"/>
        <v/>
      </c>
      <c r="D45" s="29"/>
      <c r="E45" s="30"/>
      <c r="F45" s="31"/>
      <c r="G45" s="32" t="str">
        <f t="shared" si="1"/>
        <v/>
      </c>
      <c r="H45" s="33" t="str">
        <f t="shared" si="2"/>
        <v/>
      </c>
      <c r="I45" s="34" t="str">
        <f t="shared" si="3"/>
        <v/>
      </c>
    </row>
    <row r="46" spans="1:9" x14ac:dyDescent="0.25">
      <c r="A46" s="26"/>
      <c r="B46" s="27"/>
      <c r="C46" s="28" t="str">
        <f t="shared" si="0"/>
        <v/>
      </c>
      <c r="D46" s="29"/>
      <c r="E46" s="30"/>
      <c r="F46" s="31"/>
      <c r="G46" s="32" t="str">
        <f t="shared" si="1"/>
        <v/>
      </c>
      <c r="H46" s="33" t="str">
        <f t="shared" si="2"/>
        <v/>
      </c>
      <c r="I46" s="34" t="str">
        <f t="shared" si="3"/>
        <v/>
      </c>
    </row>
    <row r="47" spans="1:9" x14ac:dyDescent="0.25">
      <c r="A47" s="26"/>
      <c r="B47" s="27"/>
      <c r="C47" s="28" t="str">
        <f t="shared" si="0"/>
        <v/>
      </c>
      <c r="D47" s="29"/>
      <c r="E47" s="30"/>
      <c r="F47" s="31"/>
      <c r="G47" s="32" t="str">
        <f t="shared" si="1"/>
        <v/>
      </c>
      <c r="H47" s="33" t="str">
        <f t="shared" si="2"/>
        <v/>
      </c>
      <c r="I47" s="34" t="str">
        <f t="shared" si="3"/>
        <v/>
      </c>
    </row>
    <row r="48" spans="1:9" x14ac:dyDescent="0.25">
      <c r="A48" s="26"/>
      <c r="B48" s="27"/>
      <c r="C48" s="28" t="str">
        <f t="shared" ref="C48:C79" si="4">IF(B48&gt;0,$D$8-B48,"")</f>
        <v/>
      </c>
      <c r="D48" s="29"/>
      <c r="E48" s="30"/>
      <c r="F48" s="31"/>
      <c r="G48" s="32" t="str">
        <f t="shared" ref="G48:G79" si="5">IF($D48&gt;0,IF($D$9=3,D48,ROUND($G$12*D48+$H$12*(C48-158),1)),"")</f>
        <v/>
      </c>
      <c r="H48" s="33" t="str">
        <f t="shared" ref="H48:H79" si="6">IF($E48&gt;0,ROUND($E48*$I$12,2),"")</f>
        <v/>
      </c>
      <c r="I48" s="34" t="str">
        <f t="shared" si="3"/>
        <v/>
      </c>
    </row>
    <row r="49" spans="1:9" x14ac:dyDescent="0.25">
      <c r="A49" s="26"/>
      <c r="B49" s="27"/>
      <c r="C49" s="28" t="str">
        <f t="shared" si="4"/>
        <v/>
      </c>
      <c r="D49" s="29"/>
      <c r="E49" s="30"/>
      <c r="F49" s="31"/>
      <c r="G49" s="32" t="str">
        <f t="shared" si="5"/>
        <v/>
      </c>
      <c r="H49" s="33" t="str">
        <f t="shared" si="6"/>
        <v/>
      </c>
      <c r="I49" s="34" t="str">
        <f t="shared" si="3"/>
        <v/>
      </c>
    </row>
    <row r="50" spans="1:9" x14ac:dyDescent="0.25">
      <c r="A50" s="26"/>
      <c r="B50" s="27"/>
      <c r="C50" s="28" t="str">
        <f t="shared" si="4"/>
        <v/>
      </c>
      <c r="D50" s="29"/>
      <c r="E50" s="30"/>
      <c r="F50" s="31"/>
      <c r="G50" s="32" t="str">
        <f t="shared" si="5"/>
        <v/>
      </c>
      <c r="H50" s="33" t="str">
        <f t="shared" si="6"/>
        <v/>
      </c>
      <c r="I50" s="34" t="str">
        <f t="shared" si="3"/>
        <v/>
      </c>
    </row>
    <row r="51" spans="1:9" x14ac:dyDescent="0.25">
      <c r="A51" s="26"/>
      <c r="B51" s="27"/>
      <c r="C51" s="28" t="str">
        <f t="shared" si="4"/>
        <v/>
      </c>
      <c r="D51" s="29"/>
      <c r="E51" s="30"/>
      <c r="F51" s="31"/>
      <c r="G51" s="32" t="str">
        <f t="shared" si="5"/>
        <v/>
      </c>
      <c r="H51" s="33" t="str">
        <f t="shared" si="6"/>
        <v/>
      </c>
      <c r="I51" s="34" t="str">
        <f t="shared" si="3"/>
        <v/>
      </c>
    </row>
    <row r="52" spans="1:9" x14ac:dyDescent="0.25">
      <c r="A52" s="26"/>
      <c r="B52" s="27"/>
      <c r="C52" s="28" t="str">
        <f t="shared" si="4"/>
        <v/>
      </c>
      <c r="D52" s="29"/>
      <c r="E52" s="30"/>
      <c r="F52" s="31"/>
      <c r="G52" s="32" t="str">
        <f t="shared" si="5"/>
        <v/>
      </c>
      <c r="H52" s="33" t="str">
        <f t="shared" si="6"/>
        <v/>
      </c>
      <c r="I52" s="34" t="str">
        <f t="shared" si="3"/>
        <v/>
      </c>
    </row>
    <row r="53" spans="1:9" x14ac:dyDescent="0.25">
      <c r="A53" s="26"/>
      <c r="B53" s="27"/>
      <c r="C53" s="28" t="str">
        <f t="shared" si="4"/>
        <v/>
      </c>
      <c r="D53" s="29"/>
      <c r="E53" s="30"/>
      <c r="F53" s="31"/>
      <c r="G53" s="32" t="str">
        <f t="shared" si="5"/>
        <v/>
      </c>
      <c r="H53" s="33" t="str">
        <f t="shared" si="6"/>
        <v/>
      </c>
      <c r="I53" s="34" t="str">
        <f t="shared" si="3"/>
        <v/>
      </c>
    </row>
    <row r="54" spans="1:9" x14ac:dyDescent="0.25">
      <c r="A54" s="26"/>
      <c r="B54" s="27"/>
      <c r="C54" s="28" t="str">
        <f t="shared" si="4"/>
        <v/>
      </c>
      <c r="D54" s="29"/>
      <c r="E54" s="30"/>
      <c r="F54" s="31"/>
      <c r="G54" s="32" t="str">
        <f t="shared" si="5"/>
        <v/>
      </c>
      <c r="H54" s="33" t="str">
        <f t="shared" si="6"/>
        <v/>
      </c>
      <c r="I54" s="34" t="str">
        <f t="shared" si="3"/>
        <v/>
      </c>
    </row>
    <row r="55" spans="1:9" x14ac:dyDescent="0.25">
      <c r="A55" s="26"/>
      <c r="B55" s="27"/>
      <c r="C55" s="28" t="str">
        <f t="shared" si="4"/>
        <v/>
      </c>
      <c r="D55" s="29"/>
      <c r="E55" s="30"/>
      <c r="F55" s="31"/>
      <c r="G55" s="32" t="str">
        <f t="shared" si="5"/>
        <v/>
      </c>
      <c r="H55" s="33" t="str">
        <f t="shared" si="6"/>
        <v/>
      </c>
      <c r="I55" s="34" t="str">
        <f t="shared" si="3"/>
        <v/>
      </c>
    </row>
    <row r="56" spans="1:9" x14ac:dyDescent="0.25">
      <c r="A56" s="26"/>
      <c r="B56" s="27"/>
      <c r="C56" s="28" t="str">
        <f t="shared" si="4"/>
        <v/>
      </c>
      <c r="D56" s="29"/>
      <c r="E56" s="30"/>
      <c r="F56" s="31"/>
      <c r="G56" s="32" t="str">
        <f t="shared" si="5"/>
        <v/>
      </c>
      <c r="H56" s="33" t="str">
        <f t="shared" si="6"/>
        <v/>
      </c>
      <c r="I56" s="34" t="str">
        <f t="shared" si="3"/>
        <v/>
      </c>
    </row>
    <row r="57" spans="1:9" x14ac:dyDescent="0.25">
      <c r="A57" s="26"/>
      <c r="B57" s="27"/>
      <c r="C57" s="28" t="str">
        <f t="shared" si="4"/>
        <v/>
      </c>
      <c r="D57" s="29"/>
      <c r="E57" s="30"/>
      <c r="F57" s="31"/>
      <c r="G57" s="32" t="str">
        <f t="shared" si="5"/>
        <v/>
      </c>
      <c r="H57" s="33" t="str">
        <f t="shared" si="6"/>
        <v/>
      </c>
      <c r="I57" s="34" t="str">
        <f t="shared" si="3"/>
        <v/>
      </c>
    </row>
    <row r="58" spans="1:9" x14ac:dyDescent="0.25">
      <c r="A58" s="26"/>
      <c r="B58" s="27"/>
      <c r="C58" s="28" t="str">
        <f t="shared" si="4"/>
        <v/>
      </c>
      <c r="D58" s="29"/>
      <c r="E58" s="30"/>
      <c r="F58" s="31"/>
      <c r="G58" s="32" t="str">
        <f t="shared" si="5"/>
        <v/>
      </c>
      <c r="H58" s="33" t="str">
        <f t="shared" si="6"/>
        <v/>
      </c>
      <c r="I58" s="34" t="str">
        <f t="shared" si="3"/>
        <v/>
      </c>
    </row>
    <row r="59" spans="1:9" x14ac:dyDescent="0.25">
      <c r="A59" s="26"/>
      <c r="B59" s="27"/>
      <c r="C59" s="28" t="str">
        <f t="shared" si="4"/>
        <v/>
      </c>
      <c r="D59" s="29"/>
      <c r="E59" s="30"/>
      <c r="F59" s="31"/>
      <c r="G59" s="32" t="str">
        <f t="shared" si="5"/>
        <v/>
      </c>
      <c r="H59" s="33" t="str">
        <f t="shared" si="6"/>
        <v/>
      </c>
      <c r="I59" s="34" t="str">
        <f t="shared" si="3"/>
        <v/>
      </c>
    </row>
    <row r="60" spans="1:9" x14ac:dyDescent="0.25">
      <c r="A60" s="26"/>
      <c r="B60" s="27"/>
      <c r="C60" s="28" t="str">
        <f t="shared" si="4"/>
        <v/>
      </c>
      <c r="D60" s="29"/>
      <c r="E60" s="30"/>
      <c r="F60" s="31"/>
      <c r="G60" s="32" t="str">
        <f t="shared" si="5"/>
        <v/>
      </c>
      <c r="H60" s="33" t="str">
        <f t="shared" si="6"/>
        <v/>
      </c>
      <c r="I60" s="34" t="str">
        <f t="shared" si="3"/>
        <v/>
      </c>
    </row>
    <row r="61" spans="1:9" x14ac:dyDescent="0.25">
      <c r="A61" s="26"/>
      <c r="B61" s="27"/>
      <c r="C61" s="28" t="str">
        <f t="shared" si="4"/>
        <v/>
      </c>
      <c r="D61" s="29"/>
      <c r="E61" s="30"/>
      <c r="F61" s="31"/>
      <c r="G61" s="32" t="str">
        <f t="shared" si="5"/>
        <v/>
      </c>
      <c r="H61" s="33" t="str">
        <f t="shared" si="6"/>
        <v/>
      </c>
      <c r="I61" s="34" t="str">
        <f t="shared" si="3"/>
        <v/>
      </c>
    </row>
    <row r="62" spans="1:9" x14ac:dyDescent="0.25">
      <c r="A62" s="26"/>
      <c r="B62" s="27"/>
      <c r="C62" s="28" t="str">
        <f t="shared" si="4"/>
        <v/>
      </c>
      <c r="D62" s="29"/>
      <c r="E62" s="30"/>
      <c r="F62" s="31"/>
      <c r="G62" s="32" t="str">
        <f t="shared" si="5"/>
        <v/>
      </c>
      <c r="H62" s="33" t="str">
        <f t="shared" si="6"/>
        <v/>
      </c>
      <c r="I62" s="34" t="str">
        <f t="shared" si="3"/>
        <v/>
      </c>
    </row>
    <row r="63" spans="1:9" x14ac:dyDescent="0.25">
      <c r="A63" s="26"/>
      <c r="B63" s="27"/>
      <c r="C63" s="28" t="str">
        <f t="shared" si="4"/>
        <v/>
      </c>
      <c r="D63" s="29"/>
      <c r="E63" s="30"/>
      <c r="F63" s="31"/>
      <c r="G63" s="32" t="str">
        <f t="shared" si="5"/>
        <v/>
      </c>
      <c r="H63" s="33" t="str">
        <f t="shared" si="6"/>
        <v/>
      </c>
      <c r="I63" s="34" t="str">
        <f t="shared" si="3"/>
        <v/>
      </c>
    </row>
    <row r="64" spans="1:9" x14ac:dyDescent="0.25">
      <c r="A64" s="26"/>
      <c r="B64" s="27"/>
      <c r="C64" s="28" t="str">
        <f t="shared" si="4"/>
        <v/>
      </c>
      <c r="D64" s="29"/>
      <c r="E64" s="30"/>
      <c r="F64" s="31"/>
      <c r="G64" s="32" t="str">
        <f t="shared" si="5"/>
        <v/>
      </c>
      <c r="H64" s="33" t="str">
        <f t="shared" si="6"/>
        <v/>
      </c>
      <c r="I64" s="34" t="str">
        <f t="shared" si="3"/>
        <v/>
      </c>
    </row>
    <row r="65" spans="1:9" x14ac:dyDescent="0.25">
      <c r="A65" s="26"/>
      <c r="B65" s="27"/>
      <c r="C65" s="28" t="str">
        <f t="shared" si="4"/>
        <v/>
      </c>
      <c r="D65" s="29"/>
      <c r="E65" s="30"/>
      <c r="F65" s="31"/>
      <c r="G65" s="32" t="str">
        <f t="shared" si="5"/>
        <v/>
      </c>
      <c r="H65" s="33" t="str">
        <f t="shared" si="6"/>
        <v/>
      </c>
      <c r="I65" s="34" t="str">
        <f t="shared" si="3"/>
        <v/>
      </c>
    </row>
    <row r="66" spans="1:9" x14ac:dyDescent="0.25">
      <c r="A66" s="26"/>
      <c r="B66" s="27"/>
      <c r="C66" s="28" t="str">
        <f t="shared" si="4"/>
        <v/>
      </c>
      <c r="D66" s="29"/>
      <c r="E66" s="30"/>
      <c r="F66" s="31"/>
      <c r="G66" s="32" t="str">
        <f t="shared" si="5"/>
        <v/>
      </c>
      <c r="H66" s="33" t="str">
        <f t="shared" si="6"/>
        <v/>
      </c>
      <c r="I66" s="34" t="str">
        <f t="shared" si="3"/>
        <v/>
      </c>
    </row>
    <row r="67" spans="1:9" x14ac:dyDescent="0.25">
      <c r="A67" s="26"/>
      <c r="B67" s="27"/>
      <c r="C67" s="28" t="str">
        <f t="shared" si="4"/>
        <v/>
      </c>
      <c r="D67" s="29"/>
      <c r="E67" s="30"/>
      <c r="F67" s="31"/>
      <c r="G67" s="32" t="str">
        <f t="shared" si="5"/>
        <v/>
      </c>
      <c r="H67" s="33" t="str">
        <f t="shared" si="6"/>
        <v/>
      </c>
      <c r="I67" s="34" t="str">
        <f t="shared" si="3"/>
        <v/>
      </c>
    </row>
    <row r="68" spans="1:9" x14ac:dyDescent="0.25">
      <c r="A68" s="26"/>
      <c r="B68" s="27"/>
      <c r="C68" s="28" t="str">
        <f t="shared" si="4"/>
        <v/>
      </c>
      <c r="D68" s="29"/>
      <c r="E68" s="30"/>
      <c r="F68" s="31"/>
      <c r="G68" s="32" t="str">
        <f t="shared" si="5"/>
        <v/>
      </c>
      <c r="H68" s="33" t="str">
        <f t="shared" si="6"/>
        <v/>
      </c>
      <c r="I68" s="34" t="str">
        <f t="shared" si="3"/>
        <v/>
      </c>
    </row>
    <row r="69" spans="1:9" x14ac:dyDescent="0.25">
      <c r="A69" s="26"/>
      <c r="B69" s="27"/>
      <c r="C69" s="28" t="str">
        <f t="shared" si="4"/>
        <v/>
      </c>
      <c r="D69" s="29"/>
      <c r="E69" s="30"/>
      <c r="F69" s="31"/>
      <c r="G69" s="32" t="str">
        <f t="shared" si="5"/>
        <v/>
      </c>
      <c r="H69" s="33" t="str">
        <f t="shared" si="6"/>
        <v/>
      </c>
      <c r="I69" s="34" t="str">
        <f t="shared" si="3"/>
        <v/>
      </c>
    </row>
    <row r="70" spans="1:9" x14ac:dyDescent="0.25">
      <c r="A70" s="26"/>
      <c r="B70" s="27"/>
      <c r="C70" s="28" t="str">
        <f t="shared" si="4"/>
        <v/>
      </c>
      <c r="D70" s="29"/>
      <c r="E70" s="30"/>
      <c r="F70" s="31"/>
      <c r="G70" s="32" t="str">
        <f t="shared" si="5"/>
        <v/>
      </c>
      <c r="H70" s="33" t="str">
        <f t="shared" si="6"/>
        <v/>
      </c>
      <c r="I70" s="34" t="str">
        <f t="shared" si="3"/>
        <v/>
      </c>
    </row>
    <row r="71" spans="1:9" x14ac:dyDescent="0.25">
      <c r="A71" s="26"/>
      <c r="B71" s="27"/>
      <c r="C71" s="28" t="str">
        <f t="shared" si="4"/>
        <v/>
      </c>
      <c r="D71" s="29"/>
      <c r="E71" s="30"/>
      <c r="F71" s="31"/>
      <c r="G71" s="32" t="str">
        <f t="shared" si="5"/>
        <v/>
      </c>
      <c r="H71" s="33" t="str">
        <f t="shared" si="6"/>
        <v/>
      </c>
      <c r="I71" s="34" t="str">
        <f t="shared" si="3"/>
        <v/>
      </c>
    </row>
    <row r="72" spans="1:9" x14ac:dyDescent="0.25">
      <c r="A72" s="26"/>
      <c r="B72" s="27"/>
      <c r="C72" s="28" t="str">
        <f t="shared" si="4"/>
        <v/>
      </c>
      <c r="D72" s="29"/>
      <c r="E72" s="30"/>
      <c r="F72" s="31"/>
      <c r="G72" s="32" t="str">
        <f t="shared" si="5"/>
        <v/>
      </c>
      <c r="H72" s="33" t="str">
        <f t="shared" si="6"/>
        <v/>
      </c>
      <c r="I72" s="34" t="str">
        <f t="shared" si="3"/>
        <v/>
      </c>
    </row>
    <row r="73" spans="1:9" x14ac:dyDescent="0.25">
      <c r="A73" s="26"/>
      <c r="B73" s="27"/>
      <c r="C73" s="28" t="str">
        <f t="shared" si="4"/>
        <v/>
      </c>
      <c r="D73" s="29"/>
      <c r="E73" s="30"/>
      <c r="F73" s="31"/>
      <c r="G73" s="32" t="str">
        <f t="shared" si="5"/>
        <v/>
      </c>
      <c r="H73" s="33" t="str">
        <f t="shared" si="6"/>
        <v/>
      </c>
      <c r="I73" s="34" t="str">
        <f t="shared" si="3"/>
        <v/>
      </c>
    </row>
    <row r="74" spans="1:9" x14ac:dyDescent="0.25">
      <c r="A74" s="26"/>
      <c r="B74" s="27"/>
      <c r="C74" s="28" t="str">
        <f t="shared" si="4"/>
        <v/>
      </c>
      <c r="D74" s="29"/>
      <c r="E74" s="30"/>
      <c r="F74" s="31"/>
      <c r="G74" s="32" t="str">
        <f t="shared" si="5"/>
        <v/>
      </c>
      <c r="H74" s="33" t="str">
        <f t="shared" si="6"/>
        <v/>
      </c>
      <c r="I74" s="34" t="str">
        <f t="shared" si="3"/>
        <v/>
      </c>
    </row>
    <row r="75" spans="1:9" x14ac:dyDescent="0.25">
      <c r="A75" s="26"/>
      <c r="B75" s="27"/>
      <c r="C75" s="28" t="str">
        <f t="shared" si="4"/>
        <v/>
      </c>
      <c r="D75" s="29"/>
      <c r="E75" s="30"/>
      <c r="F75" s="31"/>
      <c r="G75" s="32" t="str">
        <f t="shared" si="5"/>
        <v/>
      </c>
      <c r="H75" s="33" t="str">
        <f t="shared" si="6"/>
        <v/>
      </c>
      <c r="I75" s="34" t="str">
        <f t="shared" si="3"/>
        <v/>
      </c>
    </row>
    <row r="76" spans="1:9" x14ac:dyDescent="0.25">
      <c r="A76" s="26"/>
      <c r="B76" s="27"/>
      <c r="C76" s="28" t="str">
        <f t="shared" si="4"/>
        <v/>
      </c>
      <c r="D76" s="29"/>
      <c r="E76" s="30"/>
      <c r="F76" s="31"/>
      <c r="G76" s="32" t="str">
        <f t="shared" si="5"/>
        <v/>
      </c>
      <c r="H76" s="33" t="str">
        <f t="shared" si="6"/>
        <v/>
      </c>
      <c r="I76" s="34" t="str">
        <f t="shared" si="3"/>
        <v/>
      </c>
    </row>
    <row r="77" spans="1:9" x14ac:dyDescent="0.25">
      <c r="A77" s="26"/>
      <c r="B77" s="27"/>
      <c r="C77" s="28" t="str">
        <f t="shared" si="4"/>
        <v/>
      </c>
      <c r="D77" s="29"/>
      <c r="E77" s="30"/>
      <c r="F77" s="31"/>
      <c r="G77" s="32" t="str">
        <f t="shared" si="5"/>
        <v/>
      </c>
      <c r="H77" s="33" t="str">
        <f t="shared" si="6"/>
        <v/>
      </c>
      <c r="I77" s="34" t="str">
        <f t="shared" si="3"/>
        <v/>
      </c>
    </row>
    <row r="78" spans="1:9" x14ac:dyDescent="0.25">
      <c r="A78" s="26"/>
      <c r="B78" s="27"/>
      <c r="C78" s="28" t="str">
        <f t="shared" si="4"/>
        <v/>
      </c>
      <c r="D78" s="29"/>
      <c r="E78" s="30"/>
      <c r="F78" s="31"/>
      <c r="G78" s="32" t="str">
        <f t="shared" si="5"/>
        <v/>
      </c>
      <c r="H78" s="33" t="str">
        <f t="shared" si="6"/>
        <v/>
      </c>
      <c r="I78" s="34" t="str">
        <f t="shared" si="3"/>
        <v/>
      </c>
    </row>
    <row r="79" spans="1:9" x14ac:dyDescent="0.25">
      <c r="A79" s="26"/>
      <c r="B79" s="27"/>
      <c r="C79" s="28" t="str">
        <f t="shared" si="4"/>
        <v/>
      </c>
      <c r="D79" s="29"/>
      <c r="E79" s="30"/>
      <c r="F79" s="31"/>
      <c r="G79" s="32" t="str">
        <f t="shared" si="5"/>
        <v/>
      </c>
      <c r="H79" s="33" t="str">
        <f t="shared" si="6"/>
        <v/>
      </c>
      <c r="I79" s="34" t="str">
        <f t="shared" si="3"/>
        <v/>
      </c>
    </row>
    <row r="80" spans="1:9" x14ac:dyDescent="0.25">
      <c r="A80" s="26"/>
      <c r="B80" s="27"/>
      <c r="C80" s="28" t="str">
        <f t="shared" ref="C80:C111" si="7">IF(B80&gt;0,$D$8-B80,"")</f>
        <v/>
      </c>
      <c r="D80" s="29"/>
      <c r="E80" s="30"/>
      <c r="F80" s="31"/>
      <c r="G80" s="32" t="str">
        <f t="shared" ref="G80:G111" si="8">IF($D80&gt;0,IF($D$9=3,D80,ROUND($G$12*D80+$H$12*(C80-158),1)),"")</f>
        <v/>
      </c>
      <c r="H80" s="33" t="str">
        <f t="shared" ref="H80:H111" si="9">IF($E80&gt;0,ROUND($E80*$I$12,2),"")</f>
        <v/>
      </c>
      <c r="I80" s="34" t="str">
        <f t="shared" si="3"/>
        <v/>
      </c>
    </row>
    <row r="81" spans="1:9" x14ac:dyDescent="0.25">
      <c r="A81" s="26"/>
      <c r="B81" s="27"/>
      <c r="C81" s="28" t="str">
        <f t="shared" si="7"/>
        <v/>
      </c>
      <c r="D81" s="29"/>
      <c r="E81" s="30"/>
      <c r="F81" s="31"/>
      <c r="G81" s="32" t="str">
        <f t="shared" si="8"/>
        <v/>
      </c>
      <c r="H81" s="33" t="str">
        <f t="shared" si="9"/>
        <v/>
      </c>
      <c r="I81" s="34" t="str">
        <f t="shared" ref="I81:I144" si="10">IF($F81&gt;0,$F81,"")</f>
        <v/>
      </c>
    </row>
    <row r="82" spans="1:9" x14ac:dyDescent="0.25">
      <c r="A82" s="26"/>
      <c r="B82" s="27"/>
      <c r="C82" s="28" t="str">
        <f t="shared" si="7"/>
        <v/>
      </c>
      <c r="D82" s="29"/>
      <c r="E82" s="30"/>
      <c r="F82" s="31"/>
      <c r="G82" s="32" t="str">
        <f t="shared" si="8"/>
        <v/>
      </c>
      <c r="H82" s="33" t="str">
        <f t="shared" si="9"/>
        <v/>
      </c>
      <c r="I82" s="34" t="str">
        <f t="shared" si="10"/>
        <v/>
      </c>
    </row>
    <row r="83" spans="1:9" x14ac:dyDescent="0.25">
      <c r="A83" s="26"/>
      <c r="B83" s="27"/>
      <c r="C83" s="28" t="str">
        <f t="shared" si="7"/>
        <v/>
      </c>
      <c r="D83" s="29"/>
      <c r="E83" s="30"/>
      <c r="F83" s="31"/>
      <c r="G83" s="32" t="str">
        <f t="shared" si="8"/>
        <v/>
      </c>
      <c r="H83" s="33" t="str">
        <f t="shared" si="9"/>
        <v/>
      </c>
      <c r="I83" s="34" t="str">
        <f t="shared" si="10"/>
        <v/>
      </c>
    </row>
    <row r="84" spans="1:9" x14ac:dyDescent="0.25">
      <c r="A84" s="35"/>
      <c r="B84" s="27"/>
      <c r="C84" s="28" t="str">
        <f t="shared" si="7"/>
        <v/>
      </c>
      <c r="D84" s="36"/>
      <c r="E84" s="30"/>
      <c r="F84" s="30"/>
      <c r="G84" s="32" t="str">
        <f t="shared" si="8"/>
        <v/>
      </c>
      <c r="H84" s="33" t="str">
        <f t="shared" si="9"/>
        <v/>
      </c>
      <c r="I84" s="34" t="str">
        <f t="shared" si="10"/>
        <v/>
      </c>
    </row>
    <row r="85" spans="1:9" x14ac:dyDescent="0.25">
      <c r="A85" s="35"/>
      <c r="B85" s="27"/>
      <c r="C85" s="28" t="str">
        <f t="shared" si="7"/>
        <v/>
      </c>
      <c r="D85" s="36"/>
      <c r="E85" s="30"/>
      <c r="F85" s="30"/>
      <c r="G85" s="32" t="str">
        <f t="shared" si="8"/>
        <v/>
      </c>
      <c r="H85" s="33" t="str">
        <f t="shared" si="9"/>
        <v/>
      </c>
      <c r="I85" s="34" t="str">
        <f t="shared" si="10"/>
        <v/>
      </c>
    </row>
    <row r="86" spans="1:9" x14ac:dyDescent="0.25">
      <c r="A86" s="35"/>
      <c r="B86" s="27"/>
      <c r="C86" s="28" t="str">
        <f t="shared" si="7"/>
        <v/>
      </c>
      <c r="D86" s="36"/>
      <c r="E86" s="30"/>
      <c r="F86" s="30"/>
      <c r="G86" s="32" t="str">
        <f t="shared" si="8"/>
        <v/>
      </c>
      <c r="H86" s="33" t="str">
        <f t="shared" si="9"/>
        <v/>
      </c>
      <c r="I86" s="34" t="str">
        <f t="shared" si="10"/>
        <v/>
      </c>
    </row>
    <row r="87" spans="1:9" x14ac:dyDescent="0.25">
      <c r="A87" s="35"/>
      <c r="B87" s="27"/>
      <c r="C87" s="28" t="str">
        <f t="shared" si="7"/>
        <v/>
      </c>
      <c r="D87" s="36"/>
      <c r="E87" s="30"/>
      <c r="F87" s="30"/>
      <c r="G87" s="32" t="str">
        <f t="shared" si="8"/>
        <v/>
      </c>
      <c r="H87" s="33" t="str">
        <f t="shared" si="9"/>
        <v/>
      </c>
      <c r="I87" s="34" t="str">
        <f t="shared" si="10"/>
        <v/>
      </c>
    </row>
    <row r="88" spans="1:9" x14ac:dyDescent="0.25">
      <c r="A88" s="35"/>
      <c r="B88" s="27"/>
      <c r="C88" s="28" t="str">
        <f t="shared" si="7"/>
        <v/>
      </c>
      <c r="D88" s="36"/>
      <c r="E88" s="30"/>
      <c r="F88" s="30"/>
      <c r="G88" s="32" t="str">
        <f t="shared" si="8"/>
        <v/>
      </c>
      <c r="H88" s="33" t="str">
        <f t="shared" si="9"/>
        <v/>
      </c>
      <c r="I88" s="34" t="str">
        <f t="shared" si="10"/>
        <v/>
      </c>
    </row>
    <row r="89" spans="1:9" x14ac:dyDescent="0.25">
      <c r="A89" s="35"/>
      <c r="B89" s="27"/>
      <c r="C89" s="28" t="str">
        <f t="shared" si="7"/>
        <v/>
      </c>
      <c r="D89" s="36"/>
      <c r="E89" s="30"/>
      <c r="F89" s="30"/>
      <c r="G89" s="32" t="str">
        <f t="shared" si="8"/>
        <v/>
      </c>
      <c r="H89" s="33" t="str">
        <f t="shared" si="9"/>
        <v/>
      </c>
      <c r="I89" s="34" t="str">
        <f t="shared" si="10"/>
        <v/>
      </c>
    </row>
    <row r="90" spans="1:9" x14ac:dyDescent="0.25">
      <c r="A90" s="35"/>
      <c r="B90" s="27"/>
      <c r="C90" s="28" t="str">
        <f t="shared" si="7"/>
        <v/>
      </c>
      <c r="D90" s="36"/>
      <c r="E90" s="30"/>
      <c r="F90" s="30"/>
      <c r="G90" s="32" t="str">
        <f t="shared" si="8"/>
        <v/>
      </c>
      <c r="H90" s="33" t="str">
        <f t="shared" si="9"/>
        <v/>
      </c>
      <c r="I90" s="34" t="str">
        <f t="shared" si="10"/>
        <v/>
      </c>
    </row>
    <row r="91" spans="1:9" x14ac:dyDescent="0.25">
      <c r="A91" s="35"/>
      <c r="B91" s="27"/>
      <c r="C91" s="28" t="str">
        <f t="shared" si="7"/>
        <v/>
      </c>
      <c r="D91" s="36"/>
      <c r="E91" s="30"/>
      <c r="F91" s="30"/>
      <c r="G91" s="32" t="str">
        <f t="shared" si="8"/>
        <v/>
      </c>
      <c r="H91" s="33" t="str">
        <f t="shared" si="9"/>
        <v/>
      </c>
      <c r="I91" s="34" t="str">
        <f t="shared" si="10"/>
        <v/>
      </c>
    </row>
    <row r="92" spans="1:9" x14ac:dyDescent="0.25">
      <c r="A92" s="35"/>
      <c r="B92" s="27"/>
      <c r="C92" s="28" t="str">
        <f t="shared" si="7"/>
        <v/>
      </c>
      <c r="D92" s="36"/>
      <c r="E92" s="30"/>
      <c r="F92" s="30"/>
      <c r="G92" s="32" t="str">
        <f t="shared" si="8"/>
        <v/>
      </c>
      <c r="H92" s="33" t="str">
        <f t="shared" si="9"/>
        <v/>
      </c>
      <c r="I92" s="34" t="str">
        <f t="shared" si="10"/>
        <v/>
      </c>
    </row>
    <row r="93" spans="1:9" x14ac:dyDescent="0.25">
      <c r="A93" s="35"/>
      <c r="B93" s="27"/>
      <c r="C93" s="28" t="str">
        <f t="shared" si="7"/>
        <v/>
      </c>
      <c r="D93" s="36"/>
      <c r="E93" s="30"/>
      <c r="F93" s="30"/>
      <c r="G93" s="32" t="str">
        <f t="shared" si="8"/>
        <v/>
      </c>
      <c r="H93" s="33" t="str">
        <f t="shared" si="9"/>
        <v/>
      </c>
      <c r="I93" s="34" t="str">
        <f t="shared" si="10"/>
        <v/>
      </c>
    </row>
    <row r="94" spans="1:9" x14ac:dyDescent="0.25">
      <c r="A94" s="35"/>
      <c r="B94" s="27"/>
      <c r="C94" s="28" t="str">
        <f t="shared" si="7"/>
        <v/>
      </c>
      <c r="D94" s="36"/>
      <c r="E94" s="30"/>
      <c r="F94" s="30"/>
      <c r="G94" s="32" t="str">
        <f t="shared" si="8"/>
        <v/>
      </c>
      <c r="H94" s="33" t="str">
        <f t="shared" si="9"/>
        <v/>
      </c>
      <c r="I94" s="34" t="str">
        <f t="shared" si="10"/>
        <v/>
      </c>
    </row>
    <row r="95" spans="1:9" x14ac:dyDescent="0.25">
      <c r="A95" s="35"/>
      <c r="B95" s="27"/>
      <c r="C95" s="28" t="str">
        <f t="shared" si="7"/>
        <v/>
      </c>
      <c r="D95" s="36"/>
      <c r="E95" s="30"/>
      <c r="F95" s="30"/>
      <c r="G95" s="32" t="str">
        <f t="shared" si="8"/>
        <v/>
      </c>
      <c r="H95" s="33" t="str">
        <f t="shared" si="9"/>
        <v/>
      </c>
      <c r="I95" s="34" t="str">
        <f t="shared" si="10"/>
        <v/>
      </c>
    </row>
    <row r="96" spans="1:9" x14ac:dyDescent="0.25">
      <c r="A96" s="35"/>
      <c r="B96" s="27"/>
      <c r="C96" s="28" t="str">
        <f t="shared" si="7"/>
        <v/>
      </c>
      <c r="D96" s="36"/>
      <c r="E96" s="30"/>
      <c r="F96" s="30"/>
      <c r="G96" s="32" t="str">
        <f t="shared" si="8"/>
        <v/>
      </c>
      <c r="H96" s="33" t="str">
        <f t="shared" si="9"/>
        <v/>
      </c>
      <c r="I96" s="34" t="str">
        <f t="shared" si="10"/>
        <v/>
      </c>
    </row>
    <row r="97" spans="1:9" x14ac:dyDescent="0.25">
      <c r="A97" s="35"/>
      <c r="B97" s="27"/>
      <c r="C97" s="28" t="str">
        <f t="shared" si="7"/>
        <v/>
      </c>
      <c r="D97" s="36"/>
      <c r="E97" s="30"/>
      <c r="F97" s="30"/>
      <c r="G97" s="32" t="str">
        <f t="shared" si="8"/>
        <v/>
      </c>
      <c r="H97" s="33" t="str">
        <f t="shared" si="9"/>
        <v/>
      </c>
      <c r="I97" s="34" t="str">
        <f t="shared" si="10"/>
        <v/>
      </c>
    </row>
    <row r="98" spans="1:9" x14ac:dyDescent="0.25">
      <c r="A98" s="35"/>
      <c r="B98" s="27"/>
      <c r="C98" s="28" t="str">
        <f t="shared" si="7"/>
        <v/>
      </c>
      <c r="D98" s="36"/>
      <c r="E98" s="30"/>
      <c r="F98" s="30"/>
      <c r="G98" s="32" t="str">
        <f t="shared" si="8"/>
        <v/>
      </c>
      <c r="H98" s="33" t="str">
        <f t="shared" si="9"/>
        <v/>
      </c>
      <c r="I98" s="34" t="str">
        <f t="shared" si="10"/>
        <v/>
      </c>
    </row>
    <row r="99" spans="1:9" x14ac:dyDescent="0.25">
      <c r="A99" s="35"/>
      <c r="B99" s="27"/>
      <c r="C99" s="28" t="str">
        <f t="shared" si="7"/>
        <v/>
      </c>
      <c r="D99" s="36"/>
      <c r="E99" s="30"/>
      <c r="F99" s="30"/>
      <c r="G99" s="32" t="str">
        <f t="shared" si="8"/>
        <v/>
      </c>
      <c r="H99" s="33" t="str">
        <f t="shared" si="9"/>
        <v/>
      </c>
      <c r="I99" s="34" t="str">
        <f t="shared" si="10"/>
        <v/>
      </c>
    </row>
    <row r="100" spans="1:9" x14ac:dyDescent="0.25">
      <c r="A100" s="35"/>
      <c r="B100" s="27"/>
      <c r="C100" s="28" t="str">
        <f t="shared" si="7"/>
        <v/>
      </c>
      <c r="D100" s="36"/>
      <c r="E100" s="30"/>
      <c r="F100" s="30"/>
      <c r="G100" s="32" t="str">
        <f t="shared" si="8"/>
        <v/>
      </c>
      <c r="H100" s="33" t="str">
        <f t="shared" si="9"/>
        <v/>
      </c>
      <c r="I100" s="34" t="str">
        <f t="shared" si="10"/>
        <v/>
      </c>
    </row>
    <row r="101" spans="1:9" x14ac:dyDescent="0.25">
      <c r="A101" s="35"/>
      <c r="B101" s="27"/>
      <c r="C101" s="28" t="str">
        <f t="shared" si="7"/>
        <v/>
      </c>
      <c r="D101" s="36"/>
      <c r="E101" s="30"/>
      <c r="F101" s="30"/>
      <c r="G101" s="32" t="str">
        <f t="shared" si="8"/>
        <v/>
      </c>
      <c r="H101" s="33" t="str">
        <f t="shared" si="9"/>
        <v/>
      </c>
      <c r="I101" s="34" t="str">
        <f t="shared" si="10"/>
        <v/>
      </c>
    </row>
    <row r="102" spans="1:9" x14ac:dyDescent="0.25">
      <c r="A102" s="35"/>
      <c r="B102" s="27"/>
      <c r="C102" s="28" t="str">
        <f t="shared" si="7"/>
        <v/>
      </c>
      <c r="D102" s="36"/>
      <c r="E102" s="30"/>
      <c r="F102" s="30"/>
      <c r="G102" s="32" t="str">
        <f t="shared" si="8"/>
        <v/>
      </c>
      <c r="H102" s="33" t="str">
        <f t="shared" si="9"/>
        <v/>
      </c>
      <c r="I102" s="34" t="str">
        <f t="shared" si="10"/>
        <v/>
      </c>
    </row>
    <row r="103" spans="1:9" x14ac:dyDescent="0.25">
      <c r="A103" s="35"/>
      <c r="B103" s="27"/>
      <c r="C103" s="28" t="str">
        <f t="shared" si="7"/>
        <v/>
      </c>
      <c r="D103" s="36"/>
      <c r="E103" s="30"/>
      <c r="F103" s="30"/>
      <c r="G103" s="32" t="str">
        <f t="shared" si="8"/>
        <v/>
      </c>
      <c r="H103" s="33" t="str">
        <f t="shared" si="9"/>
        <v/>
      </c>
      <c r="I103" s="34" t="str">
        <f t="shared" si="10"/>
        <v/>
      </c>
    </row>
    <row r="104" spans="1:9" x14ac:dyDescent="0.25">
      <c r="A104" s="35"/>
      <c r="B104" s="27"/>
      <c r="C104" s="28" t="str">
        <f t="shared" si="7"/>
        <v/>
      </c>
      <c r="D104" s="36"/>
      <c r="E104" s="30"/>
      <c r="F104" s="30"/>
      <c r="G104" s="32" t="str">
        <f t="shared" si="8"/>
        <v/>
      </c>
      <c r="H104" s="33" t="str">
        <f t="shared" si="9"/>
        <v/>
      </c>
      <c r="I104" s="34" t="str">
        <f t="shared" si="10"/>
        <v/>
      </c>
    </row>
    <row r="105" spans="1:9" x14ac:dyDescent="0.25">
      <c r="A105" s="35"/>
      <c r="B105" s="27"/>
      <c r="C105" s="28" t="str">
        <f t="shared" si="7"/>
        <v/>
      </c>
      <c r="D105" s="36"/>
      <c r="E105" s="30"/>
      <c r="F105" s="30"/>
      <c r="G105" s="32" t="str">
        <f t="shared" si="8"/>
        <v/>
      </c>
      <c r="H105" s="33" t="str">
        <f t="shared" si="9"/>
        <v/>
      </c>
      <c r="I105" s="34" t="str">
        <f t="shared" si="10"/>
        <v/>
      </c>
    </row>
    <row r="106" spans="1:9" x14ac:dyDescent="0.25">
      <c r="A106" s="35"/>
      <c r="B106" s="27"/>
      <c r="C106" s="28" t="str">
        <f t="shared" si="7"/>
        <v/>
      </c>
      <c r="D106" s="36"/>
      <c r="E106" s="30"/>
      <c r="F106" s="30"/>
      <c r="G106" s="32" t="str">
        <f t="shared" si="8"/>
        <v/>
      </c>
      <c r="H106" s="33" t="str">
        <f t="shared" si="9"/>
        <v/>
      </c>
      <c r="I106" s="34" t="str">
        <f t="shared" si="10"/>
        <v/>
      </c>
    </row>
    <row r="107" spans="1:9" x14ac:dyDescent="0.25">
      <c r="A107" s="35"/>
      <c r="B107" s="27"/>
      <c r="C107" s="28" t="str">
        <f t="shared" si="7"/>
        <v/>
      </c>
      <c r="D107" s="36"/>
      <c r="E107" s="30"/>
      <c r="F107" s="30"/>
      <c r="G107" s="32" t="str">
        <f t="shared" si="8"/>
        <v/>
      </c>
      <c r="H107" s="33" t="str">
        <f t="shared" si="9"/>
        <v/>
      </c>
      <c r="I107" s="34" t="str">
        <f t="shared" si="10"/>
        <v/>
      </c>
    </row>
    <row r="108" spans="1:9" x14ac:dyDescent="0.25">
      <c r="A108" s="35"/>
      <c r="B108" s="27"/>
      <c r="C108" s="28" t="str">
        <f t="shared" si="7"/>
        <v/>
      </c>
      <c r="D108" s="36"/>
      <c r="E108" s="30"/>
      <c r="F108" s="30"/>
      <c r="G108" s="32" t="str">
        <f t="shared" si="8"/>
        <v/>
      </c>
      <c r="H108" s="33" t="str">
        <f t="shared" si="9"/>
        <v/>
      </c>
      <c r="I108" s="34" t="str">
        <f t="shared" si="10"/>
        <v/>
      </c>
    </row>
    <row r="109" spans="1:9" x14ac:dyDescent="0.25">
      <c r="A109" s="35"/>
      <c r="B109" s="27"/>
      <c r="C109" s="28" t="str">
        <f t="shared" si="7"/>
        <v/>
      </c>
      <c r="D109" s="36"/>
      <c r="E109" s="30"/>
      <c r="F109" s="30"/>
      <c r="G109" s="32" t="str">
        <f t="shared" si="8"/>
        <v/>
      </c>
      <c r="H109" s="33" t="str">
        <f t="shared" si="9"/>
        <v/>
      </c>
      <c r="I109" s="34" t="str">
        <f t="shared" si="10"/>
        <v/>
      </c>
    </row>
    <row r="110" spans="1:9" x14ac:dyDescent="0.25">
      <c r="A110" s="35"/>
      <c r="B110" s="27"/>
      <c r="C110" s="28" t="str">
        <f t="shared" si="7"/>
        <v/>
      </c>
      <c r="D110" s="36"/>
      <c r="E110" s="30"/>
      <c r="F110" s="30"/>
      <c r="G110" s="32" t="str">
        <f t="shared" si="8"/>
        <v/>
      </c>
      <c r="H110" s="33" t="str">
        <f t="shared" si="9"/>
        <v/>
      </c>
      <c r="I110" s="34" t="str">
        <f t="shared" si="10"/>
        <v/>
      </c>
    </row>
    <row r="111" spans="1:9" x14ac:dyDescent="0.25">
      <c r="A111" s="35"/>
      <c r="B111" s="27"/>
      <c r="C111" s="28" t="str">
        <f t="shared" si="7"/>
        <v/>
      </c>
      <c r="D111" s="36"/>
      <c r="E111" s="30"/>
      <c r="F111" s="30"/>
      <c r="G111" s="32" t="str">
        <f t="shared" si="8"/>
        <v/>
      </c>
      <c r="H111" s="33" t="str">
        <f t="shared" si="9"/>
        <v/>
      </c>
      <c r="I111" s="34" t="str">
        <f t="shared" si="10"/>
        <v/>
      </c>
    </row>
    <row r="112" spans="1:9" x14ac:dyDescent="0.25">
      <c r="A112" s="35"/>
      <c r="B112" s="27"/>
      <c r="C112" s="28" t="str">
        <f t="shared" ref="C112:C143" si="11">IF(B112&gt;0,$D$8-B112,"")</f>
        <v/>
      </c>
      <c r="D112" s="36"/>
      <c r="E112" s="30"/>
      <c r="F112" s="30"/>
      <c r="G112" s="32" t="str">
        <f t="shared" ref="G112:G143" si="12">IF($D112&gt;0,IF($D$9=3,D112,ROUND($G$12*D112+$H$12*(C112-158),1)),"")</f>
        <v/>
      </c>
      <c r="H112" s="33" t="str">
        <f t="shared" ref="H112:H143" si="13">IF($E112&gt;0,ROUND($E112*$I$12,2),"")</f>
        <v/>
      </c>
      <c r="I112" s="34" t="str">
        <f t="shared" si="10"/>
        <v/>
      </c>
    </row>
    <row r="113" spans="1:9" x14ac:dyDescent="0.25">
      <c r="A113" s="35"/>
      <c r="B113" s="27"/>
      <c r="C113" s="28" t="str">
        <f t="shared" si="11"/>
        <v/>
      </c>
      <c r="D113" s="36"/>
      <c r="E113" s="30"/>
      <c r="F113" s="30"/>
      <c r="G113" s="32" t="str">
        <f t="shared" si="12"/>
        <v/>
      </c>
      <c r="H113" s="33" t="str">
        <f t="shared" si="13"/>
        <v/>
      </c>
      <c r="I113" s="34" t="str">
        <f t="shared" si="10"/>
        <v/>
      </c>
    </row>
    <row r="114" spans="1:9" x14ac:dyDescent="0.25">
      <c r="A114" s="35"/>
      <c r="B114" s="27"/>
      <c r="C114" s="28" t="str">
        <f t="shared" si="11"/>
        <v/>
      </c>
      <c r="D114" s="36"/>
      <c r="E114" s="30"/>
      <c r="F114" s="30"/>
      <c r="G114" s="32" t="str">
        <f t="shared" si="12"/>
        <v/>
      </c>
      <c r="H114" s="33" t="str">
        <f t="shared" si="13"/>
        <v/>
      </c>
      <c r="I114" s="34" t="str">
        <f t="shared" si="10"/>
        <v/>
      </c>
    </row>
    <row r="115" spans="1:9" x14ac:dyDescent="0.25">
      <c r="A115" s="35"/>
      <c r="B115" s="27"/>
      <c r="C115" s="28" t="str">
        <f t="shared" si="11"/>
        <v/>
      </c>
      <c r="D115" s="36"/>
      <c r="E115" s="30"/>
      <c r="F115" s="30"/>
      <c r="G115" s="32" t="str">
        <f t="shared" si="12"/>
        <v/>
      </c>
      <c r="H115" s="33" t="str">
        <f t="shared" si="13"/>
        <v/>
      </c>
      <c r="I115" s="34" t="str">
        <f t="shared" si="10"/>
        <v/>
      </c>
    </row>
    <row r="116" spans="1:9" x14ac:dyDescent="0.25">
      <c r="A116" s="35"/>
      <c r="B116" s="27"/>
      <c r="C116" s="28" t="str">
        <f t="shared" si="11"/>
        <v/>
      </c>
      <c r="D116" s="36"/>
      <c r="E116" s="30"/>
      <c r="F116" s="30"/>
      <c r="G116" s="32" t="str">
        <f t="shared" si="12"/>
        <v/>
      </c>
      <c r="H116" s="33" t="str">
        <f t="shared" si="13"/>
        <v/>
      </c>
      <c r="I116" s="34" t="str">
        <f t="shared" si="10"/>
        <v/>
      </c>
    </row>
    <row r="117" spans="1:9" x14ac:dyDescent="0.25">
      <c r="A117" s="35"/>
      <c r="B117" s="27"/>
      <c r="C117" s="28" t="str">
        <f t="shared" si="11"/>
        <v/>
      </c>
      <c r="D117" s="36"/>
      <c r="E117" s="30"/>
      <c r="F117" s="30"/>
      <c r="G117" s="32" t="str">
        <f t="shared" si="12"/>
        <v/>
      </c>
      <c r="H117" s="33" t="str">
        <f t="shared" si="13"/>
        <v/>
      </c>
      <c r="I117" s="34" t="str">
        <f t="shared" si="10"/>
        <v/>
      </c>
    </row>
    <row r="118" spans="1:9" x14ac:dyDescent="0.25">
      <c r="A118" s="35"/>
      <c r="B118" s="27"/>
      <c r="C118" s="28" t="str">
        <f t="shared" si="11"/>
        <v/>
      </c>
      <c r="D118" s="36"/>
      <c r="E118" s="30"/>
      <c r="F118" s="30"/>
      <c r="G118" s="32" t="str">
        <f t="shared" si="12"/>
        <v/>
      </c>
      <c r="H118" s="33" t="str">
        <f t="shared" si="13"/>
        <v/>
      </c>
      <c r="I118" s="34" t="str">
        <f t="shared" si="10"/>
        <v/>
      </c>
    </row>
    <row r="119" spans="1:9" x14ac:dyDescent="0.25">
      <c r="A119" s="35"/>
      <c r="B119" s="27"/>
      <c r="C119" s="28" t="str">
        <f t="shared" si="11"/>
        <v/>
      </c>
      <c r="D119" s="36"/>
      <c r="E119" s="30"/>
      <c r="F119" s="30"/>
      <c r="G119" s="32" t="str">
        <f t="shared" si="12"/>
        <v/>
      </c>
      <c r="H119" s="33" t="str">
        <f t="shared" si="13"/>
        <v/>
      </c>
      <c r="I119" s="34" t="str">
        <f t="shared" si="10"/>
        <v/>
      </c>
    </row>
    <row r="120" spans="1:9" x14ac:dyDescent="0.25">
      <c r="A120" s="35"/>
      <c r="B120" s="27"/>
      <c r="C120" s="28" t="str">
        <f t="shared" si="11"/>
        <v/>
      </c>
      <c r="D120" s="36"/>
      <c r="E120" s="30"/>
      <c r="F120" s="30"/>
      <c r="G120" s="32" t="str">
        <f t="shared" si="12"/>
        <v/>
      </c>
      <c r="H120" s="33" t="str">
        <f t="shared" si="13"/>
        <v/>
      </c>
      <c r="I120" s="34" t="str">
        <f t="shared" si="10"/>
        <v/>
      </c>
    </row>
    <row r="121" spans="1:9" x14ac:dyDescent="0.25">
      <c r="A121" s="35"/>
      <c r="B121" s="27"/>
      <c r="C121" s="28" t="str">
        <f t="shared" si="11"/>
        <v/>
      </c>
      <c r="D121" s="36"/>
      <c r="E121" s="30"/>
      <c r="F121" s="30"/>
      <c r="G121" s="32" t="str">
        <f t="shared" si="12"/>
        <v/>
      </c>
      <c r="H121" s="33" t="str">
        <f t="shared" si="13"/>
        <v/>
      </c>
      <c r="I121" s="34" t="str">
        <f t="shared" si="10"/>
        <v/>
      </c>
    </row>
    <row r="122" spans="1:9" x14ac:dyDescent="0.25">
      <c r="A122" s="35"/>
      <c r="B122" s="27"/>
      <c r="C122" s="28" t="str">
        <f t="shared" si="11"/>
        <v/>
      </c>
      <c r="D122" s="36"/>
      <c r="E122" s="30"/>
      <c r="F122" s="30"/>
      <c r="G122" s="32" t="str">
        <f t="shared" si="12"/>
        <v/>
      </c>
      <c r="H122" s="33" t="str">
        <f t="shared" si="13"/>
        <v/>
      </c>
      <c r="I122" s="34" t="str">
        <f t="shared" si="10"/>
        <v/>
      </c>
    </row>
    <row r="123" spans="1:9" x14ac:dyDescent="0.25">
      <c r="A123" s="35"/>
      <c r="B123" s="27"/>
      <c r="C123" s="28" t="str">
        <f t="shared" si="11"/>
        <v/>
      </c>
      <c r="D123" s="36"/>
      <c r="E123" s="30"/>
      <c r="F123" s="30"/>
      <c r="G123" s="32" t="str">
        <f t="shared" si="12"/>
        <v/>
      </c>
      <c r="H123" s="33" t="str">
        <f t="shared" si="13"/>
        <v/>
      </c>
      <c r="I123" s="34" t="str">
        <f t="shared" si="10"/>
        <v/>
      </c>
    </row>
    <row r="124" spans="1:9" x14ac:dyDescent="0.25">
      <c r="A124" s="35"/>
      <c r="B124" s="27"/>
      <c r="C124" s="28" t="str">
        <f t="shared" si="11"/>
        <v/>
      </c>
      <c r="D124" s="36"/>
      <c r="E124" s="30"/>
      <c r="F124" s="30"/>
      <c r="G124" s="32" t="str">
        <f t="shared" si="12"/>
        <v/>
      </c>
      <c r="H124" s="33" t="str">
        <f t="shared" si="13"/>
        <v/>
      </c>
      <c r="I124" s="34" t="str">
        <f t="shared" si="10"/>
        <v/>
      </c>
    </row>
    <row r="125" spans="1:9" x14ac:dyDescent="0.25">
      <c r="A125" s="35"/>
      <c r="B125" s="27"/>
      <c r="C125" s="28" t="str">
        <f t="shared" si="11"/>
        <v/>
      </c>
      <c r="D125" s="36"/>
      <c r="E125" s="30"/>
      <c r="F125" s="30"/>
      <c r="G125" s="32" t="str">
        <f t="shared" si="12"/>
        <v/>
      </c>
      <c r="H125" s="33" t="str">
        <f t="shared" si="13"/>
        <v/>
      </c>
      <c r="I125" s="34" t="str">
        <f t="shared" si="10"/>
        <v/>
      </c>
    </row>
    <row r="126" spans="1:9" x14ac:dyDescent="0.25">
      <c r="A126" s="35"/>
      <c r="B126" s="27"/>
      <c r="C126" s="28" t="str">
        <f t="shared" si="11"/>
        <v/>
      </c>
      <c r="D126" s="36"/>
      <c r="E126" s="30"/>
      <c r="F126" s="30"/>
      <c r="G126" s="32" t="str">
        <f t="shared" si="12"/>
        <v/>
      </c>
      <c r="H126" s="33" t="str">
        <f t="shared" si="13"/>
        <v/>
      </c>
      <c r="I126" s="34" t="str">
        <f t="shared" si="10"/>
        <v/>
      </c>
    </row>
    <row r="127" spans="1:9" x14ac:dyDescent="0.25">
      <c r="A127" s="35"/>
      <c r="B127" s="27"/>
      <c r="C127" s="28" t="str">
        <f t="shared" si="11"/>
        <v/>
      </c>
      <c r="D127" s="36"/>
      <c r="E127" s="30"/>
      <c r="F127" s="30"/>
      <c r="G127" s="32" t="str">
        <f t="shared" si="12"/>
        <v/>
      </c>
      <c r="H127" s="33" t="str">
        <f t="shared" si="13"/>
        <v/>
      </c>
      <c r="I127" s="34" t="str">
        <f t="shared" si="10"/>
        <v/>
      </c>
    </row>
    <row r="128" spans="1:9" x14ac:dyDescent="0.25">
      <c r="A128" s="35"/>
      <c r="B128" s="27"/>
      <c r="C128" s="28" t="str">
        <f t="shared" si="11"/>
        <v/>
      </c>
      <c r="D128" s="36"/>
      <c r="E128" s="30"/>
      <c r="F128" s="30"/>
      <c r="G128" s="32" t="str">
        <f t="shared" si="12"/>
        <v/>
      </c>
      <c r="H128" s="33" t="str">
        <f t="shared" si="13"/>
        <v/>
      </c>
      <c r="I128" s="34" t="str">
        <f t="shared" si="10"/>
        <v/>
      </c>
    </row>
    <row r="129" spans="1:9" x14ac:dyDescent="0.25">
      <c r="A129" s="35"/>
      <c r="B129" s="27"/>
      <c r="C129" s="28" t="str">
        <f t="shared" si="11"/>
        <v/>
      </c>
      <c r="D129" s="36"/>
      <c r="E129" s="30"/>
      <c r="F129" s="30"/>
      <c r="G129" s="32" t="str">
        <f t="shared" si="12"/>
        <v/>
      </c>
      <c r="H129" s="33" t="str">
        <f t="shared" si="13"/>
        <v/>
      </c>
      <c r="I129" s="34" t="str">
        <f t="shared" si="10"/>
        <v/>
      </c>
    </row>
    <row r="130" spans="1:9" x14ac:dyDescent="0.25">
      <c r="A130" s="35"/>
      <c r="B130" s="27"/>
      <c r="C130" s="28" t="str">
        <f t="shared" si="11"/>
        <v/>
      </c>
      <c r="D130" s="36"/>
      <c r="E130" s="30"/>
      <c r="F130" s="30"/>
      <c r="G130" s="32" t="str">
        <f t="shared" si="12"/>
        <v/>
      </c>
      <c r="H130" s="33" t="str">
        <f t="shared" si="13"/>
        <v/>
      </c>
      <c r="I130" s="34" t="str">
        <f t="shared" si="10"/>
        <v/>
      </c>
    </row>
    <row r="131" spans="1:9" x14ac:dyDescent="0.25">
      <c r="A131" s="35"/>
      <c r="B131" s="27"/>
      <c r="C131" s="28" t="str">
        <f t="shared" si="11"/>
        <v/>
      </c>
      <c r="D131" s="36"/>
      <c r="E131" s="30"/>
      <c r="F131" s="30"/>
      <c r="G131" s="32" t="str">
        <f t="shared" si="12"/>
        <v/>
      </c>
      <c r="H131" s="33" t="str">
        <f t="shared" si="13"/>
        <v/>
      </c>
      <c r="I131" s="34" t="str">
        <f t="shared" si="10"/>
        <v/>
      </c>
    </row>
    <row r="132" spans="1:9" x14ac:dyDescent="0.25">
      <c r="A132" s="35"/>
      <c r="B132" s="27"/>
      <c r="C132" s="28" t="str">
        <f t="shared" si="11"/>
        <v/>
      </c>
      <c r="D132" s="36"/>
      <c r="E132" s="30"/>
      <c r="F132" s="30"/>
      <c r="G132" s="32" t="str">
        <f t="shared" si="12"/>
        <v/>
      </c>
      <c r="H132" s="33" t="str">
        <f t="shared" si="13"/>
        <v/>
      </c>
      <c r="I132" s="34" t="str">
        <f t="shared" si="10"/>
        <v/>
      </c>
    </row>
    <row r="133" spans="1:9" x14ac:dyDescent="0.25">
      <c r="A133" s="35"/>
      <c r="B133" s="27"/>
      <c r="C133" s="28" t="str">
        <f t="shared" si="11"/>
        <v/>
      </c>
      <c r="D133" s="36"/>
      <c r="E133" s="30"/>
      <c r="F133" s="30"/>
      <c r="G133" s="32" t="str">
        <f t="shared" si="12"/>
        <v/>
      </c>
      <c r="H133" s="33" t="str">
        <f t="shared" si="13"/>
        <v/>
      </c>
      <c r="I133" s="34" t="str">
        <f t="shared" si="10"/>
        <v/>
      </c>
    </row>
    <row r="134" spans="1:9" x14ac:dyDescent="0.25">
      <c r="A134" s="35"/>
      <c r="B134" s="27"/>
      <c r="C134" s="28" t="str">
        <f t="shared" si="11"/>
        <v/>
      </c>
      <c r="D134" s="36"/>
      <c r="E134" s="30"/>
      <c r="F134" s="30"/>
      <c r="G134" s="32" t="str">
        <f t="shared" si="12"/>
        <v/>
      </c>
      <c r="H134" s="33" t="str">
        <f t="shared" si="13"/>
        <v/>
      </c>
      <c r="I134" s="34" t="str">
        <f t="shared" si="10"/>
        <v/>
      </c>
    </row>
    <row r="135" spans="1:9" x14ac:dyDescent="0.25">
      <c r="A135" s="35"/>
      <c r="B135" s="27"/>
      <c r="C135" s="28" t="str">
        <f t="shared" si="11"/>
        <v/>
      </c>
      <c r="D135" s="36"/>
      <c r="E135" s="30"/>
      <c r="F135" s="30"/>
      <c r="G135" s="32" t="str">
        <f t="shared" si="12"/>
        <v/>
      </c>
      <c r="H135" s="33" t="str">
        <f t="shared" si="13"/>
        <v/>
      </c>
      <c r="I135" s="34" t="str">
        <f t="shared" si="10"/>
        <v/>
      </c>
    </row>
    <row r="136" spans="1:9" x14ac:dyDescent="0.25">
      <c r="A136" s="35"/>
      <c r="B136" s="27"/>
      <c r="C136" s="28" t="str">
        <f t="shared" si="11"/>
        <v/>
      </c>
      <c r="D136" s="36"/>
      <c r="E136" s="30"/>
      <c r="F136" s="30"/>
      <c r="G136" s="32" t="str">
        <f t="shared" si="12"/>
        <v/>
      </c>
      <c r="H136" s="33" t="str">
        <f t="shared" si="13"/>
        <v/>
      </c>
      <c r="I136" s="34" t="str">
        <f t="shared" si="10"/>
        <v/>
      </c>
    </row>
    <row r="137" spans="1:9" x14ac:dyDescent="0.25">
      <c r="A137" s="35"/>
      <c r="B137" s="27"/>
      <c r="C137" s="28" t="str">
        <f t="shared" si="11"/>
        <v/>
      </c>
      <c r="D137" s="36"/>
      <c r="E137" s="30"/>
      <c r="F137" s="30"/>
      <c r="G137" s="32" t="str">
        <f t="shared" si="12"/>
        <v/>
      </c>
      <c r="H137" s="33" t="str">
        <f t="shared" si="13"/>
        <v/>
      </c>
      <c r="I137" s="34" t="str">
        <f t="shared" si="10"/>
        <v/>
      </c>
    </row>
    <row r="138" spans="1:9" x14ac:dyDescent="0.25">
      <c r="A138" s="35"/>
      <c r="B138" s="27"/>
      <c r="C138" s="28" t="str">
        <f t="shared" si="11"/>
        <v/>
      </c>
      <c r="D138" s="36"/>
      <c r="E138" s="30"/>
      <c r="F138" s="30"/>
      <c r="G138" s="32" t="str">
        <f t="shared" si="12"/>
        <v/>
      </c>
      <c r="H138" s="33" t="str">
        <f t="shared" si="13"/>
        <v/>
      </c>
      <c r="I138" s="34" t="str">
        <f t="shared" si="10"/>
        <v/>
      </c>
    </row>
    <row r="139" spans="1:9" x14ac:dyDescent="0.25">
      <c r="A139" s="35"/>
      <c r="B139" s="27"/>
      <c r="C139" s="28" t="str">
        <f t="shared" si="11"/>
        <v/>
      </c>
      <c r="D139" s="36"/>
      <c r="E139" s="30"/>
      <c r="F139" s="30"/>
      <c r="G139" s="32" t="str">
        <f t="shared" si="12"/>
        <v/>
      </c>
      <c r="H139" s="33" t="str">
        <f t="shared" si="13"/>
        <v/>
      </c>
      <c r="I139" s="34" t="str">
        <f t="shared" si="10"/>
        <v/>
      </c>
    </row>
    <row r="140" spans="1:9" x14ac:dyDescent="0.25">
      <c r="A140" s="35"/>
      <c r="B140" s="27"/>
      <c r="C140" s="28" t="str">
        <f t="shared" si="11"/>
        <v/>
      </c>
      <c r="D140" s="36"/>
      <c r="E140" s="30"/>
      <c r="F140" s="30"/>
      <c r="G140" s="32" t="str">
        <f t="shared" si="12"/>
        <v/>
      </c>
      <c r="H140" s="33" t="str">
        <f t="shared" si="13"/>
        <v/>
      </c>
      <c r="I140" s="34" t="str">
        <f t="shared" si="10"/>
        <v/>
      </c>
    </row>
    <row r="141" spans="1:9" x14ac:dyDescent="0.25">
      <c r="A141" s="35"/>
      <c r="B141" s="27"/>
      <c r="C141" s="28" t="str">
        <f t="shared" si="11"/>
        <v/>
      </c>
      <c r="D141" s="36"/>
      <c r="E141" s="30"/>
      <c r="F141" s="30"/>
      <c r="G141" s="32" t="str">
        <f t="shared" si="12"/>
        <v/>
      </c>
      <c r="H141" s="33" t="str">
        <f t="shared" si="13"/>
        <v/>
      </c>
      <c r="I141" s="34" t="str">
        <f t="shared" si="10"/>
        <v/>
      </c>
    </row>
    <row r="142" spans="1:9" x14ac:dyDescent="0.25">
      <c r="A142" s="35"/>
      <c r="B142" s="27"/>
      <c r="C142" s="28" t="str">
        <f t="shared" si="11"/>
        <v/>
      </c>
      <c r="D142" s="36"/>
      <c r="E142" s="30"/>
      <c r="F142" s="30"/>
      <c r="G142" s="32" t="str">
        <f t="shared" si="12"/>
        <v/>
      </c>
      <c r="H142" s="33" t="str">
        <f t="shared" si="13"/>
        <v/>
      </c>
      <c r="I142" s="34" t="str">
        <f t="shared" si="10"/>
        <v/>
      </c>
    </row>
    <row r="143" spans="1:9" x14ac:dyDescent="0.25">
      <c r="A143" s="35"/>
      <c r="B143" s="27"/>
      <c r="C143" s="28" t="str">
        <f t="shared" si="11"/>
        <v/>
      </c>
      <c r="D143" s="36"/>
      <c r="E143" s="30"/>
      <c r="F143" s="30"/>
      <c r="G143" s="32" t="str">
        <f t="shared" si="12"/>
        <v/>
      </c>
      <c r="H143" s="33" t="str">
        <f t="shared" si="13"/>
        <v/>
      </c>
      <c r="I143" s="34" t="str">
        <f t="shared" si="10"/>
        <v/>
      </c>
    </row>
    <row r="144" spans="1:9" x14ac:dyDescent="0.25">
      <c r="A144" s="35"/>
      <c r="B144" s="27"/>
      <c r="C144" s="28" t="str">
        <f t="shared" ref="C144:C175" si="14">IF(B144&gt;0,$D$8-B144,"")</f>
        <v/>
      </c>
      <c r="D144" s="36"/>
      <c r="E144" s="30"/>
      <c r="F144" s="30"/>
      <c r="G144" s="32" t="str">
        <f t="shared" ref="G144:G175" si="15">IF($D144&gt;0,IF($D$9=3,D144,ROUND($G$12*D144+$H$12*(C144-158),1)),"")</f>
        <v/>
      </c>
      <c r="H144" s="33" t="str">
        <f t="shared" ref="H144:H175" si="16">IF($E144&gt;0,ROUND($E144*$I$12,2),"")</f>
        <v/>
      </c>
      <c r="I144" s="34" t="str">
        <f t="shared" si="10"/>
        <v/>
      </c>
    </row>
    <row r="145" spans="1:9" x14ac:dyDescent="0.25">
      <c r="A145" s="35"/>
      <c r="B145" s="27"/>
      <c r="C145" s="28" t="str">
        <f t="shared" si="14"/>
        <v/>
      </c>
      <c r="D145" s="36"/>
      <c r="E145" s="30"/>
      <c r="F145" s="30"/>
      <c r="G145" s="32" t="str">
        <f t="shared" si="15"/>
        <v/>
      </c>
      <c r="H145" s="33" t="str">
        <f t="shared" si="16"/>
        <v/>
      </c>
      <c r="I145" s="34" t="str">
        <f t="shared" ref="I145:I208" si="17">IF($F145&gt;0,$F145,"")</f>
        <v/>
      </c>
    </row>
    <row r="146" spans="1:9" x14ac:dyDescent="0.25">
      <c r="A146" s="35"/>
      <c r="B146" s="27"/>
      <c r="C146" s="28" t="str">
        <f t="shared" si="14"/>
        <v/>
      </c>
      <c r="D146" s="36"/>
      <c r="E146" s="30"/>
      <c r="F146" s="30"/>
      <c r="G146" s="32" t="str">
        <f t="shared" si="15"/>
        <v/>
      </c>
      <c r="H146" s="33" t="str">
        <f t="shared" si="16"/>
        <v/>
      </c>
      <c r="I146" s="34" t="str">
        <f t="shared" si="17"/>
        <v/>
      </c>
    </row>
    <row r="147" spans="1:9" x14ac:dyDescent="0.25">
      <c r="A147" s="35"/>
      <c r="B147" s="27"/>
      <c r="C147" s="28" t="str">
        <f t="shared" si="14"/>
        <v/>
      </c>
      <c r="D147" s="36"/>
      <c r="E147" s="30"/>
      <c r="F147" s="30"/>
      <c r="G147" s="32" t="str">
        <f t="shared" si="15"/>
        <v/>
      </c>
      <c r="H147" s="33" t="str">
        <f t="shared" si="16"/>
        <v/>
      </c>
      <c r="I147" s="34" t="str">
        <f t="shared" si="17"/>
        <v/>
      </c>
    </row>
    <row r="148" spans="1:9" x14ac:dyDescent="0.25">
      <c r="A148" s="35"/>
      <c r="B148" s="36"/>
      <c r="C148" s="28" t="str">
        <f t="shared" si="14"/>
        <v/>
      </c>
      <c r="D148" s="36"/>
      <c r="E148" s="30"/>
      <c r="F148" s="30"/>
      <c r="G148" s="32" t="str">
        <f t="shared" si="15"/>
        <v/>
      </c>
      <c r="H148" s="33" t="str">
        <f t="shared" si="16"/>
        <v/>
      </c>
      <c r="I148" s="34" t="str">
        <f t="shared" si="17"/>
        <v/>
      </c>
    </row>
    <row r="149" spans="1:9" x14ac:dyDescent="0.25">
      <c r="A149" s="35"/>
      <c r="B149" s="36"/>
      <c r="C149" s="28" t="str">
        <f t="shared" si="14"/>
        <v/>
      </c>
      <c r="D149" s="36"/>
      <c r="E149" s="30"/>
      <c r="F149" s="30"/>
      <c r="G149" s="32" t="str">
        <f t="shared" si="15"/>
        <v/>
      </c>
      <c r="H149" s="33" t="str">
        <f t="shared" si="16"/>
        <v/>
      </c>
      <c r="I149" s="34" t="str">
        <f t="shared" si="17"/>
        <v/>
      </c>
    </row>
    <row r="150" spans="1:9" x14ac:dyDescent="0.25">
      <c r="A150" s="35"/>
      <c r="B150" s="36"/>
      <c r="C150" s="28" t="str">
        <f t="shared" si="14"/>
        <v/>
      </c>
      <c r="D150" s="36"/>
      <c r="E150" s="30"/>
      <c r="F150" s="30"/>
      <c r="G150" s="32" t="str">
        <f t="shared" si="15"/>
        <v/>
      </c>
      <c r="H150" s="33" t="str">
        <f t="shared" si="16"/>
        <v/>
      </c>
      <c r="I150" s="34" t="str">
        <f t="shared" si="17"/>
        <v/>
      </c>
    </row>
    <row r="151" spans="1:9" x14ac:dyDescent="0.25">
      <c r="A151" s="35"/>
      <c r="B151" s="36"/>
      <c r="C151" s="28" t="str">
        <f t="shared" si="14"/>
        <v/>
      </c>
      <c r="D151" s="36"/>
      <c r="E151" s="30"/>
      <c r="F151" s="30"/>
      <c r="G151" s="32" t="str">
        <f t="shared" si="15"/>
        <v/>
      </c>
      <c r="H151" s="33" t="str">
        <f t="shared" si="16"/>
        <v/>
      </c>
      <c r="I151" s="34" t="str">
        <f t="shared" si="17"/>
        <v/>
      </c>
    </row>
    <row r="152" spans="1:9" x14ac:dyDescent="0.25">
      <c r="A152" s="35"/>
      <c r="B152" s="36"/>
      <c r="C152" s="28" t="str">
        <f t="shared" si="14"/>
        <v/>
      </c>
      <c r="D152" s="36"/>
      <c r="E152" s="30"/>
      <c r="F152" s="30"/>
      <c r="G152" s="32" t="str">
        <f t="shared" si="15"/>
        <v/>
      </c>
      <c r="H152" s="33" t="str">
        <f t="shared" si="16"/>
        <v/>
      </c>
      <c r="I152" s="34" t="str">
        <f t="shared" si="17"/>
        <v/>
      </c>
    </row>
    <row r="153" spans="1:9" x14ac:dyDescent="0.25">
      <c r="A153" s="35"/>
      <c r="B153" s="36"/>
      <c r="C153" s="28" t="str">
        <f t="shared" si="14"/>
        <v/>
      </c>
      <c r="D153" s="36"/>
      <c r="E153" s="30"/>
      <c r="F153" s="30"/>
      <c r="G153" s="32" t="str">
        <f t="shared" si="15"/>
        <v/>
      </c>
      <c r="H153" s="33" t="str">
        <f t="shared" si="16"/>
        <v/>
      </c>
      <c r="I153" s="34" t="str">
        <f t="shared" si="17"/>
        <v/>
      </c>
    </row>
    <row r="154" spans="1:9" x14ac:dyDescent="0.25">
      <c r="A154" s="35"/>
      <c r="B154" s="36"/>
      <c r="C154" s="28" t="str">
        <f t="shared" si="14"/>
        <v/>
      </c>
      <c r="D154" s="36"/>
      <c r="E154" s="30"/>
      <c r="F154" s="30"/>
      <c r="G154" s="32" t="str">
        <f t="shared" si="15"/>
        <v/>
      </c>
      <c r="H154" s="33" t="str">
        <f t="shared" si="16"/>
        <v/>
      </c>
      <c r="I154" s="34" t="str">
        <f t="shared" si="17"/>
        <v/>
      </c>
    </row>
    <row r="155" spans="1:9" x14ac:dyDescent="0.25">
      <c r="A155" s="35"/>
      <c r="B155" s="36"/>
      <c r="C155" s="28" t="str">
        <f t="shared" si="14"/>
        <v/>
      </c>
      <c r="D155" s="36"/>
      <c r="E155" s="30"/>
      <c r="F155" s="30"/>
      <c r="G155" s="32" t="str">
        <f t="shared" si="15"/>
        <v/>
      </c>
      <c r="H155" s="33" t="str">
        <f t="shared" si="16"/>
        <v/>
      </c>
      <c r="I155" s="34" t="str">
        <f t="shared" si="17"/>
        <v/>
      </c>
    </row>
    <row r="156" spans="1:9" x14ac:dyDescent="0.25">
      <c r="A156" s="35"/>
      <c r="B156" s="36"/>
      <c r="C156" s="28" t="str">
        <f t="shared" si="14"/>
        <v/>
      </c>
      <c r="D156" s="36"/>
      <c r="E156" s="30"/>
      <c r="F156" s="30"/>
      <c r="G156" s="32" t="str">
        <f t="shared" si="15"/>
        <v/>
      </c>
      <c r="H156" s="33" t="str">
        <f t="shared" si="16"/>
        <v/>
      </c>
      <c r="I156" s="34" t="str">
        <f t="shared" si="17"/>
        <v/>
      </c>
    </row>
    <row r="157" spans="1:9" x14ac:dyDescent="0.25">
      <c r="A157" s="35"/>
      <c r="B157" s="36"/>
      <c r="C157" s="28" t="str">
        <f t="shared" si="14"/>
        <v/>
      </c>
      <c r="D157" s="36"/>
      <c r="E157" s="30"/>
      <c r="F157" s="30"/>
      <c r="G157" s="32" t="str">
        <f t="shared" si="15"/>
        <v/>
      </c>
      <c r="H157" s="33" t="str">
        <f t="shared" si="16"/>
        <v/>
      </c>
      <c r="I157" s="34" t="str">
        <f t="shared" si="17"/>
        <v/>
      </c>
    </row>
    <row r="158" spans="1:9" x14ac:dyDescent="0.25">
      <c r="A158" s="35"/>
      <c r="B158" s="36"/>
      <c r="C158" s="28" t="str">
        <f t="shared" si="14"/>
        <v/>
      </c>
      <c r="D158" s="36"/>
      <c r="E158" s="30"/>
      <c r="F158" s="30"/>
      <c r="G158" s="32" t="str">
        <f t="shared" si="15"/>
        <v/>
      </c>
      <c r="H158" s="33" t="str">
        <f t="shared" si="16"/>
        <v/>
      </c>
      <c r="I158" s="34" t="str">
        <f t="shared" si="17"/>
        <v/>
      </c>
    </row>
    <row r="159" spans="1:9" x14ac:dyDescent="0.25">
      <c r="A159" s="35"/>
      <c r="B159" s="36"/>
      <c r="C159" s="28" t="str">
        <f t="shared" si="14"/>
        <v/>
      </c>
      <c r="D159" s="36"/>
      <c r="E159" s="30"/>
      <c r="F159" s="30"/>
      <c r="G159" s="32" t="str">
        <f t="shared" si="15"/>
        <v/>
      </c>
      <c r="H159" s="33" t="str">
        <f t="shared" si="16"/>
        <v/>
      </c>
      <c r="I159" s="34" t="str">
        <f t="shared" si="17"/>
        <v/>
      </c>
    </row>
    <row r="160" spans="1:9" x14ac:dyDescent="0.25">
      <c r="A160" s="35"/>
      <c r="B160" s="36"/>
      <c r="C160" s="28" t="str">
        <f t="shared" si="14"/>
        <v/>
      </c>
      <c r="D160" s="36"/>
      <c r="E160" s="30"/>
      <c r="F160" s="30"/>
      <c r="G160" s="32" t="str">
        <f t="shared" si="15"/>
        <v/>
      </c>
      <c r="H160" s="33" t="str">
        <f t="shared" si="16"/>
        <v/>
      </c>
      <c r="I160" s="34" t="str">
        <f t="shared" si="17"/>
        <v/>
      </c>
    </row>
    <row r="161" spans="1:9" x14ac:dyDescent="0.25">
      <c r="A161" s="35"/>
      <c r="B161" s="36"/>
      <c r="C161" s="28" t="str">
        <f t="shared" si="14"/>
        <v/>
      </c>
      <c r="D161" s="36"/>
      <c r="E161" s="30"/>
      <c r="F161" s="30"/>
      <c r="G161" s="32" t="str">
        <f t="shared" si="15"/>
        <v/>
      </c>
      <c r="H161" s="33" t="str">
        <f t="shared" si="16"/>
        <v/>
      </c>
      <c r="I161" s="34" t="str">
        <f t="shared" si="17"/>
        <v/>
      </c>
    </row>
    <row r="162" spans="1:9" x14ac:dyDescent="0.25">
      <c r="A162" s="35"/>
      <c r="B162" s="36"/>
      <c r="C162" s="28" t="str">
        <f t="shared" si="14"/>
        <v/>
      </c>
      <c r="D162" s="36"/>
      <c r="E162" s="30"/>
      <c r="F162" s="30"/>
      <c r="G162" s="32" t="str">
        <f t="shared" si="15"/>
        <v/>
      </c>
      <c r="H162" s="33" t="str">
        <f t="shared" si="16"/>
        <v/>
      </c>
      <c r="I162" s="34" t="str">
        <f t="shared" si="17"/>
        <v/>
      </c>
    </row>
    <row r="163" spans="1:9" x14ac:dyDescent="0.25">
      <c r="A163" s="35"/>
      <c r="B163" s="36"/>
      <c r="C163" s="28" t="str">
        <f t="shared" si="14"/>
        <v/>
      </c>
      <c r="D163" s="36"/>
      <c r="E163" s="30"/>
      <c r="F163" s="30"/>
      <c r="G163" s="32" t="str">
        <f t="shared" si="15"/>
        <v/>
      </c>
      <c r="H163" s="33" t="str">
        <f t="shared" si="16"/>
        <v/>
      </c>
      <c r="I163" s="34" t="str">
        <f t="shared" si="17"/>
        <v/>
      </c>
    </row>
    <row r="164" spans="1:9" x14ac:dyDescent="0.25">
      <c r="A164" s="35"/>
      <c r="B164" s="36"/>
      <c r="C164" s="28" t="str">
        <f t="shared" si="14"/>
        <v/>
      </c>
      <c r="D164" s="36"/>
      <c r="E164" s="30"/>
      <c r="F164" s="30"/>
      <c r="G164" s="32" t="str">
        <f t="shared" si="15"/>
        <v/>
      </c>
      <c r="H164" s="33" t="str">
        <f t="shared" si="16"/>
        <v/>
      </c>
      <c r="I164" s="34" t="str">
        <f t="shared" si="17"/>
        <v/>
      </c>
    </row>
    <row r="165" spans="1:9" x14ac:dyDescent="0.25">
      <c r="A165" s="35"/>
      <c r="B165" s="36"/>
      <c r="C165" s="28" t="str">
        <f t="shared" si="14"/>
        <v/>
      </c>
      <c r="D165" s="36"/>
      <c r="E165" s="30"/>
      <c r="F165" s="30"/>
      <c r="G165" s="32" t="str">
        <f t="shared" si="15"/>
        <v/>
      </c>
      <c r="H165" s="33" t="str">
        <f t="shared" si="16"/>
        <v/>
      </c>
      <c r="I165" s="34" t="str">
        <f t="shared" si="17"/>
        <v/>
      </c>
    </row>
    <row r="166" spans="1:9" x14ac:dyDescent="0.25">
      <c r="A166" s="35"/>
      <c r="B166" s="36"/>
      <c r="C166" s="28" t="str">
        <f t="shared" si="14"/>
        <v/>
      </c>
      <c r="D166" s="36"/>
      <c r="E166" s="30"/>
      <c r="F166" s="30"/>
      <c r="G166" s="32" t="str">
        <f t="shared" si="15"/>
        <v/>
      </c>
      <c r="H166" s="33" t="str">
        <f t="shared" si="16"/>
        <v/>
      </c>
      <c r="I166" s="34" t="str">
        <f t="shared" si="17"/>
        <v/>
      </c>
    </row>
    <row r="167" spans="1:9" x14ac:dyDescent="0.25">
      <c r="A167" s="35"/>
      <c r="B167" s="36"/>
      <c r="C167" s="28" t="str">
        <f t="shared" si="14"/>
        <v/>
      </c>
      <c r="D167" s="36"/>
      <c r="E167" s="30"/>
      <c r="F167" s="30"/>
      <c r="G167" s="32" t="str">
        <f t="shared" si="15"/>
        <v/>
      </c>
      <c r="H167" s="33" t="str">
        <f t="shared" si="16"/>
        <v/>
      </c>
      <c r="I167" s="34" t="str">
        <f t="shared" si="17"/>
        <v/>
      </c>
    </row>
    <row r="168" spans="1:9" x14ac:dyDescent="0.25">
      <c r="A168" s="35"/>
      <c r="B168" s="36"/>
      <c r="C168" s="28" t="str">
        <f t="shared" si="14"/>
        <v/>
      </c>
      <c r="D168" s="36"/>
      <c r="E168" s="30"/>
      <c r="F168" s="30"/>
      <c r="G168" s="32" t="str">
        <f t="shared" si="15"/>
        <v/>
      </c>
      <c r="H168" s="33" t="str">
        <f t="shared" si="16"/>
        <v/>
      </c>
      <c r="I168" s="34" t="str">
        <f t="shared" si="17"/>
        <v/>
      </c>
    </row>
    <row r="169" spans="1:9" x14ac:dyDescent="0.25">
      <c r="A169" s="35"/>
      <c r="B169" s="36"/>
      <c r="C169" s="28" t="str">
        <f t="shared" si="14"/>
        <v/>
      </c>
      <c r="D169" s="36"/>
      <c r="E169" s="30"/>
      <c r="F169" s="30"/>
      <c r="G169" s="32" t="str">
        <f t="shared" si="15"/>
        <v/>
      </c>
      <c r="H169" s="33" t="str">
        <f t="shared" si="16"/>
        <v/>
      </c>
      <c r="I169" s="34" t="str">
        <f t="shared" si="17"/>
        <v/>
      </c>
    </row>
    <row r="170" spans="1:9" x14ac:dyDescent="0.25">
      <c r="A170" s="35"/>
      <c r="B170" s="36"/>
      <c r="C170" s="28" t="str">
        <f t="shared" si="14"/>
        <v/>
      </c>
      <c r="D170" s="36"/>
      <c r="E170" s="30"/>
      <c r="F170" s="30"/>
      <c r="G170" s="32" t="str">
        <f t="shared" si="15"/>
        <v/>
      </c>
      <c r="H170" s="33" t="str">
        <f t="shared" si="16"/>
        <v/>
      </c>
      <c r="I170" s="34" t="str">
        <f t="shared" si="17"/>
        <v/>
      </c>
    </row>
    <row r="171" spans="1:9" x14ac:dyDescent="0.25">
      <c r="A171" s="35"/>
      <c r="B171" s="36"/>
      <c r="C171" s="28" t="str">
        <f t="shared" si="14"/>
        <v/>
      </c>
      <c r="D171" s="36"/>
      <c r="E171" s="30"/>
      <c r="F171" s="30"/>
      <c r="G171" s="32" t="str">
        <f t="shared" si="15"/>
        <v/>
      </c>
      <c r="H171" s="33" t="str">
        <f t="shared" si="16"/>
        <v/>
      </c>
      <c r="I171" s="34" t="str">
        <f t="shared" si="17"/>
        <v/>
      </c>
    </row>
    <row r="172" spans="1:9" x14ac:dyDescent="0.25">
      <c r="A172" s="35"/>
      <c r="B172" s="36"/>
      <c r="C172" s="28" t="str">
        <f t="shared" si="14"/>
        <v/>
      </c>
      <c r="D172" s="36"/>
      <c r="E172" s="30"/>
      <c r="F172" s="30"/>
      <c r="G172" s="32" t="str">
        <f t="shared" si="15"/>
        <v/>
      </c>
      <c r="H172" s="33" t="str">
        <f t="shared" si="16"/>
        <v/>
      </c>
      <c r="I172" s="34" t="str">
        <f t="shared" si="17"/>
        <v/>
      </c>
    </row>
    <row r="173" spans="1:9" x14ac:dyDescent="0.25">
      <c r="A173" s="35"/>
      <c r="B173" s="36"/>
      <c r="C173" s="28" t="str">
        <f t="shared" si="14"/>
        <v/>
      </c>
      <c r="D173" s="36"/>
      <c r="E173" s="30"/>
      <c r="F173" s="30"/>
      <c r="G173" s="32" t="str">
        <f t="shared" si="15"/>
        <v/>
      </c>
      <c r="H173" s="33" t="str">
        <f t="shared" si="16"/>
        <v/>
      </c>
      <c r="I173" s="34" t="str">
        <f t="shared" si="17"/>
        <v/>
      </c>
    </row>
    <row r="174" spans="1:9" x14ac:dyDescent="0.25">
      <c r="A174" s="35"/>
      <c r="B174" s="36"/>
      <c r="C174" s="28" t="str">
        <f t="shared" si="14"/>
        <v/>
      </c>
      <c r="D174" s="36"/>
      <c r="E174" s="30"/>
      <c r="F174" s="30"/>
      <c r="G174" s="32" t="str">
        <f t="shared" si="15"/>
        <v/>
      </c>
      <c r="H174" s="33" t="str">
        <f t="shared" si="16"/>
        <v/>
      </c>
      <c r="I174" s="34" t="str">
        <f t="shared" si="17"/>
        <v/>
      </c>
    </row>
    <row r="175" spans="1:9" x14ac:dyDescent="0.25">
      <c r="A175" s="35"/>
      <c r="B175" s="36"/>
      <c r="C175" s="28" t="str">
        <f t="shared" si="14"/>
        <v/>
      </c>
      <c r="D175" s="36"/>
      <c r="E175" s="30"/>
      <c r="F175" s="30"/>
      <c r="G175" s="32" t="str">
        <f t="shared" si="15"/>
        <v/>
      </c>
      <c r="H175" s="33" t="str">
        <f t="shared" si="16"/>
        <v/>
      </c>
      <c r="I175" s="34" t="str">
        <f t="shared" si="17"/>
        <v/>
      </c>
    </row>
    <row r="176" spans="1:9" x14ac:dyDescent="0.25">
      <c r="A176" s="35"/>
      <c r="B176" s="36"/>
      <c r="C176" s="28" t="str">
        <f t="shared" ref="C176:C207" si="18">IF(B176&gt;0,$D$8-B176,"")</f>
        <v/>
      </c>
      <c r="D176" s="36"/>
      <c r="E176" s="30"/>
      <c r="F176" s="30"/>
      <c r="G176" s="32" t="str">
        <f t="shared" ref="G176:G207" si="19">IF($D176&gt;0,IF($D$9=3,D176,ROUND($G$12*D176+$H$12*(C176-158),1)),"")</f>
        <v/>
      </c>
      <c r="H176" s="33" t="str">
        <f t="shared" ref="H176:H207" si="20">IF($E176&gt;0,ROUND($E176*$I$12,2),"")</f>
        <v/>
      </c>
      <c r="I176" s="34" t="str">
        <f t="shared" si="17"/>
        <v/>
      </c>
    </row>
    <row r="177" spans="1:9" x14ac:dyDescent="0.25">
      <c r="A177" s="35"/>
      <c r="B177" s="36"/>
      <c r="C177" s="28" t="str">
        <f t="shared" si="18"/>
        <v/>
      </c>
      <c r="D177" s="36"/>
      <c r="E177" s="30"/>
      <c r="F177" s="30"/>
      <c r="G177" s="32" t="str">
        <f t="shared" si="19"/>
        <v/>
      </c>
      <c r="H177" s="33" t="str">
        <f t="shared" si="20"/>
        <v/>
      </c>
      <c r="I177" s="34" t="str">
        <f t="shared" si="17"/>
        <v/>
      </c>
    </row>
    <row r="178" spans="1:9" x14ac:dyDescent="0.25">
      <c r="A178" s="35"/>
      <c r="B178" s="36"/>
      <c r="C178" s="28" t="str">
        <f t="shared" si="18"/>
        <v/>
      </c>
      <c r="D178" s="36"/>
      <c r="E178" s="30"/>
      <c r="F178" s="30"/>
      <c r="G178" s="32" t="str">
        <f t="shared" si="19"/>
        <v/>
      </c>
      <c r="H178" s="33" t="str">
        <f t="shared" si="20"/>
        <v/>
      </c>
      <c r="I178" s="34" t="str">
        <f t="shared" si="17"/>
        <v/>
      </c>
    </row>
    <row r="179" spans="1:9" x14ac:dyDescent="0.25">
      <c r="A179" s="35"/>
      <c r="B179" s="36"/>
      <c r="C179" s="28" t="str">
        <f t="shared" si="18"/>
        <v/>
      </c>
      <c r="D179" s="36"/>
      <c r="E179" s="30"/>
      <c r="F179" s="30"/>
      <c r="G179" s="32" t="str">
        <f t="shared" si="19"/>
        <v/>
      </c>
      <c r="H179" s="33" t="str">
        <f t="shared" si="20"/>
        <v/>
      </c>
      <c r="I179" s="34" t="str">
        <f t="shared" si="17"/>
        <v/>
      </c>
    </row>
    <row r="180" spans="1:9" x14ac:dyDescent="0.25">
      <c r="A180" s="35"/>
      <c r="B180" s="36"/>
      <c r="C180" s="28" t="str">
        <f t="shared" si="18"/>
        <v/>
      </c>
      <c r="D180" s="36"/>
      <c r="E180" s="30"/>
      <c r="F180" s="30"/>
      <c r="G180" s="32" t="str">
        <f t="shared" si="19"/>
        <v/>
      </c>
      <c r="H180" s="33" t="str">
        <f t="shared" si="20"/>
        <v/>
      </c>
      <c r="I180" s="34" t="str">
        <f t="shared" si="17"/>
        <v/>
      </c>
    </row>
    <row r="181" spans="1:9" x14ac:dyDescent="0.25">
      <c r="A181" s="35"/>
      <c r="B181" s="36"/>
      <c r="C181" s="28" t="str">
        <f t="shared" si="18"/>
        <v/>
      </c>
      <c r="D181" s="36"/>
      <c r="E181" s="30"/>
      <c r="F181" s="30"/>
      <c r="G181" s="32" t="str">
        <f t="shared" si="19"/>
        <v/>
      </c>
      <c r="H181" s="33" t="str">
        <f t="shared" si="20"/>
        <v/>
      </c>
      <c r="I181" s="34" t="str">
        <f t="shared" si="17"/>
        <v/>
      </c>
    </row>
    <row r="182" spans="1:9" x14ac:dyDescent="0.25">
      <c r="A182" s="35"/>
      <c r="B182" s="36"/>
      <c r="C182" s="28" t="str">
        <f t="shared" si="18"/>
        <v/>
      </c>
      <c r="D182" s="36"/>
      <c r="E182" s="30"/>
      <c r="F182" s="30"/>
      <c r="G182" s="32" t="str">
        <f t="shared" si="19"/>
        <v/>
      </c>
      <c r="H182" s="33" t="str">
        <f t="shared" si="20"/>
        <v/>
      </c>
      <c r="I182" s="34" t="str">
        <f t="shared" si="17"/>
        <v/>
      </c>
    </row>
    <row r="183" spans="1:9" x14ac:dyDescent="0.25">
      <c r="A183" s="35"/>
      <c r="B183" s="36"/>
      <c r="C183" s="28" t="str">
        <f t="shared" si="18"/>
        <v/>
      </c>
      <c r="D183" s="36"/>
      <c r="E183" s="30"/>
      <c r="F183" s="30"/>
      <c r="G183" s="32" t="str">
        <f t="shared" si="19"/>
        <v/>
      </c>
      <c r="H183" s="33" t="str">
        <f t="shared" si="20"/>
        <v/>
      </c>
      <c r="I183" s="34" t="str">
        <f t="shared" si="17"/>
        <v/>
      </c>
    </row>
    <row r="184" spans="1:9" x14ac:dyDescent="0.25">
      <c r="A184" s="35"/>
      <c r="B184" s="36"/>
      <c r="C184" s="28" t="str">
        <f t="shared" si="18"/>
        <v/>
      </c>
      <c r="D184" s="36"/>
      <c r="E184" s="30"/>
      <c r="F184" s="30"/>
      <c r="G184" s="32" t="str">
        <f t="shared" si="19"/>
        <v/>
      </c>
      <c r="H184" s="33" t="str">
        <f t="shared" si="20"/>
        <v/>
      </c>
      <c r="I184" s="34" t="str">
        <f t="shared" si="17"/>
        <v/>
      </c>
    </row>
    <row r="185" spans="1:9" x14ac:dyDescent="0.25">
      <c r="A185" s="35"/>
      <c r="B185" s="36"/>
      <c r="C185" s="28" t="str">
        <f t="shared" si="18"/>
        <v/>
      </c>
      <c r="D185" s="36"/>
      <c r="E185" s="30"/>
      <c r="F185" s="30"/>
      <c r="G185" s="32" t="str">
        <f t="shared" si="19"/>
        <v/>
      </c>
      <c r="H185" s="33" t="str">
        <f t="shared" si="20"/>
        <v/>
      </c>
      <c r="I185" s="34" t="str">
        <f t="shared" si="17"/>
        <v/>
      </c>
    </row>
    <row r="186" spans="1:9" x14ac:dyDescent="0.25">
      <c r="A186" s="35"/>
      <c r="B186" s="36"/>
      <c r="C186" s="28" t="str">
        <f t="shared" si="18"/>
        <v/>
      </c>
      <c r="D186" s="36"/>
      <c r="E186" s="30"/>
      <c r="F186" s="30"/>
      <c r="G186" s="32" t="str">
        <f t="shared" si="19"/>
        <v/>
      </c>
      <c r="H186" s="33" t="str">
        <f t="shared" si="20"/>
        <v/>
      </c>
      <c r="I186" s="34" t="str">
        <f t="shared" si="17"/>
        <v/>
      </c>
    </row>
    <row r="187" spans="1:9" x14ac:dyDescent="0.25">
      <c r="A187" s="35"/>
      <c r="B187" s="36"/>
      <c r="C187" s="28" t="str">
        <f t="shared" si="18"/>
        <v/>
      </c>
      <c r="D187" s="36"/>
      <c r="E187" s="30"/>
      <c r="F187" s="30"/>
      <c r="G187" s="32" t="str">
        <f t="shared" si="19"/>
        <v/>
      </c>
      <c r="H187" s="33" t="str">
        <f t="shared" si="20"/>
        <v/>
      </c>
      <c r="I187" s="34" t="str">
        <f t="shared" si="17"/>
        <v/>
      </c>
    </row>
    <row r="188" spans="1:9" x14ac:dyDescent="0.25">
      <c r="A188" s="35"/>
      <c r="B188" s="36"/>
      <c r="C188" s="28" t="str">
        <f t="shared" si="18"/>
        <v/>
      </c>
      <c r="D188" s="36"/>
      <c r="E188" s="30"/>
      <c r="F188" s="30"/>
      <c r="G188" s="32" t="str">
        <f t="shared" si="19"/>
        <v/>
      </c>
      <c r="H188" s="33" t="str">
        <f t="shared" si="20"/>
        <v/>
      </c>
      <c r="I188" s="34" t="str">
        <f t="shared" si="17"/>
        <v/>
      </c>
    </row>
    <row r="189" spans="1:9" x14ac:dyDescent="0.25">
      <c r="A189" s="35"/>
      <c r="B189" s="36"/>
      <c r="C189" s="28" t="str">
        <f t="shared" si="18"/>
        <v/>
      </c>
      <c r="D189" s="36"/>
      <c r="E189" s="30"/>
      <c r="F189" s="30"/>
      <c r="G189" s="32" t="str">
        <f t="shared" si="19"/>
        <v/>
      </c>
      <c r="H189" s="33" t="str">
        <f t="shared" si="20"/>
        <v/>
      </c>
      <c r="I189" s="34" t="str">
        <f t="shared" si="17"/>
        <v/>
      </c>
    </row>
    <row r="190" spans="1:9" x14ac:dyDescent="0.25">
      <c r="A190" s="35"/>
      <c r="B190" s="36"/>
      <c r="C190" s="28" t="str">
        <f t="shared" si="18"/>
        <v/>
      </c>
      <c r="D190" s="36"/>
      <c r="E190" s="30"/>
      <c r="F190" s="30"/>
      <c r="G190" s="32" t="str">
        <f t="shared" si="19"/>
        <v/>
      </c>
      <c r="H190" s="33" t="str">
        <f t="shared" si="20"/>
        <v/>
      </c>
      <c r="I190" s="34" t="str">
        <f t="shared" si="17"/>
        <v/>
      </c>
    </row>
    <row r="191" spans="1:9" x14ac:dyDescent="0.25">
      <c r="A191" s="35"/>
      <c r="B191" s="36"/>
      <c r="C191" s="28" t="str">
        <f t="shared" si="18"/>
        <v/>
      </c>
      <c r="D191" s="36"/>
      <c r="E191" s="30"/>
      <c r="F191" s="30"/>
      <c r="G191" s="32" t="str">
        <f t="shared" si="19"/>
        <v/>
      </c>
      <c r="H191" s="33" t="str">
        <f t="shared" si="20"/>
        <v/>
      </c>
      <c r="I191" s="34" t="str">
        <f t="shared" si="17"/>
        <v/>
      </c>
    </row>
    <row r="192" spans="1:9" x14ac:dyDescent="0.25">
      <c r="A192" s="35"/>
      <c r="B192" s="36"/>
      <c r="C192" s="28" t="str">
        <f t="shared" si="18"/>
        <v/>
      </c>
      <c r="D192" s="36"/>
      <c r="E192" s="30"/>
      <c r="F192" s="30"/>
      <c r="G192" s="32" t="str">
        <f t="shared" si="19"/>
        <v/>
      </c>
      <c r="H192" s="33" t="str">
        <f t="shared" si="20"/>
        <v/>
      </c>
      <c r="I192" s="34" t="str">
        <f t="shared" si="17"/>
        <v/>
      </c>
    </row>
    <row r="193" spans="1:9" x14ac:dyDescent="0.25">
      <c r="A193" s="35"/>
      <c r="B193" s="36"/>
      <c r="C193" s="28" t="str">
        <f t="shared" si="18"/>
        <v/>
      </c>
      <c r="D193" s="36"/>
      <c r="E193" s="30"/>
      <c r="F193" s="30"/>
      <c r="G193" s="32" t="str">
        <f t="shared" si="19"/>
        <v/>
      </c>
      <c r="H193" s="33" t="str">
        <f t="shared" si="20"/>
        <v/>
      </c>
      <c r="I193" s="34" t="str">
        <f t="shared" si="17"/>
        <v/>
      </c>
    </row>
    <row r="194" spans="1:9" x14ac:dyDescent="0.25">
      <c r="A194" s="35"/>
      <c r="B194" s="36"/>
      <c r="C194" s="28" t="str">
        <f t="shared" si="18"/>
        <v/>
      </c>
      <c r="D194" s="36"/>
      <c r="E194" s="30"/>
      <c r="F194" s="30"/>
      <c r="G194" s="32" t="str">
        <f t="shared" si="19"/>
        <v/>
      </c>
      <c r="H194" s="33" t="str">
        <f t="shared" si="20"/>
        <v/>
      </c>
      <c r="I194" s="34" t="str">
        <f t="shared" si="17"/>
        <v/>
      </c>
    </row>
    <row r="195" spans="1:9" x14ac:dyDescent="0.25">
      <c r="A195" s="35"/>
      <c r="B195" s="36"/>
      <c r="C195" s="28" t="str">
        <f t="shared" si="18"/>
        <v/>
      </c>
      <c r="D195" s="36"/>
      <c r="E195" s="30"/>
      <c r="F195" s="30"/>
      <c r="G195" s="32" t="str">
        <f t="shared" si="19"/>
        <v/>
      </c>
      <c r="H195" s="33" t="str">
        <f t="shared" si="20"/>
        <v/>
      </c>
      <c r="I195" s="34" t="str">
        <f t="shared" si="17"/>
        <v/>
      </c>
    </row>
    <row r="196" spans="1:9" x14ac:dyDescent="0.25">
      <c r="A196" s="35"/>
      <c r="B196" s="36"/>
      <c r="C196" s="28" t="str">
        <f t="shared" si="18"/>
        <v/>
      </c>
      <c r="D196" s="36"/>
      <c r="E196" s="30"/>
      <c r="F196" s="30"/>
      <c r="G196" s="32" t="str">
        <f t="shared" si="19"/>
        <v/>
      </c>
      <c r="H196" s="33" t="str">
        <f t="shared" si="20"/>
        <v/>
      </c>
      <c r="I196" s="34" t="str">
        <f t="shared" si="17"/>
        <v/>
      </c>
    </row>
    <row r="197" spans="1:9" x14ac:dyDescent="0.25">
      <c r="A197" s="35"/>
      <c r="B197" s="36"/>
      <c r="C197" s="28" t="str">
        <f t="shared" si="18"/>
        <v/>
      </c>
      <c r="D197" s="36"/>
      <c r="E197" s="30"/>
      <c r="F197" s="30"/>
      <c r="G197" s="32" t="str">
        <f t="shared" si="19"/>
        <v/>
      </c>
      <c r="H197" s="33" t="str">
        <f t="shared" si="20"/>
        <v/>
      </c>
      <c r="I197" s="34" t="str">
        <f t="shared" si="17"/>
        <v/>
      </c>
    </row>
    <row r="198" spans="1:9" x14ac:dyDescent="0.25">
      <c r="A198" s="35"/>
      <c r="B198" s="36"/>
      <c r="C198" s="28" t="str">
        <f t="shared" si="18"/>
        <v/>
      </c>
      <c r="D198" s="36"/>
      <c r="E198" s="30"/>
      <c r="F198" s="30"/>
      <c r="G198" s="32" t="str">
        <f t="shared" si="19"/>
        <v/>
      </c>
      <c r="H198" s="33" t="str">
        <f t="shared" si="20"/>
        <v/>
      </c>
      <c r="I198" s="34" t="str">
        <f t="shared" si="17"/>
        <v/>
      </c>
    </row>
    <row r="199" spans="1:9" x14ac:dyDescent="0.25">
      <c r="A199" s="35"/>
      <c r="B199" s="36"/>
      <c r="C199" s="28" t="str">
        <f t="shared" si="18"/>
        <v/>
      </c>
      <c r="D199" s="36"/>
      <c r="E199" s="30"/>
      <c r="F199" s="30"/>
      <c r="G199" s="32" t="str">
        <f t="shared" si="19"/>
        <v/>
      </c>
      <c r="H199" s="33" t="str">
        <f t="shared" si="20"/>
        <v/>
      </c>
      <c r="I199" s="34" t="str">
        <f t="shared" si="17"/>
        <v/>
      </c>
    </row>
    <row r="200" spans="1:9" x14ac:dyDescent="0.25">
      <c r="A200" s="35"/>
      <c r="B200" s="36"/>
      <c r="C200" s="28" t="str">
        <f t="shared" si="18"/>
        <v/>
      </c>
      <c r="D200" s="36"/>
      <c r="E200" s="30"/>
      <c r="F200" s="30"/>
      <c r="G200" s="32" t="str">
        <f t="shared" si="19"/>
        <v/>
      </c>
      <c r="H200" s="33" t="str">
        <f t="shared" si="20"/>
        <v/>
      </c>
      <c r="I200" s="34" t="str">
        <f t="shared" si="17"/>
        <v/>
      </c>
    </row>
    <row r="201" spans="1:9" x14ac:dyDescent="0.25">
      <c r="A201" s="35"/>
      <c r="B201" s="36"/>
      <c r="C201" s="28" t="str">
        <f t="shared" si="18"/>
        <v/>
      </c>
      <c r="D201" s="36"/>
      <c r="E201" s="30"/>
      <c r="F201" s="30"/>
      <c r="G201" s="32" t="str">
        <f t="shared" si="19"/>
        <v/>
      </c>
      <c r="H201" s="33" t="str">
        <f t="shared" si="20"/>
        <v/>
      </c>
      <c r="I201" s="34" t="str">
        <f t="shared" si="17"/>
        <v/>
      </c>
    </row>
    <row r="202" spans="1:9" x14ac:dyDescent="0.25">
      <c r="A202" s="35"/>
      <c r="B202" s="36"/>
      <c r="C202" s="28" t="str">
        <f t="shared" si="18"/>
        <v/>
      </c>
      <c r="D202" s="36"/>
      <c r="E202" s="30"/>
      <c r="F202" s="30"/>
      <c r="G202" s="32" t="str">
        <f t="shared" si="19"/>
        <v/>
      </c>
      <c r="H202" s="33" t="str">
        <f t="shared" si="20"/>
        <v/>
      </c>
      <c r="I202" s="34" t="str">
        <f t="shared" si="17"/>
        <v/>
      </c>
    </row>
    <row r="203" spans="1:9" x14ac:dyDescent="0.25">
      <c r="A203" s="35"/>
      <c r="B203" s="36"/>
      <c r="C203" s="28" t="str">
        <f t="shared" si="18"/>
        <v/>
      </c>
      <c r="D203" s="36"/>
      <c r="E203" s="30"/>
      <c r="F203" s="30"/>
      <c r="G203" s="32" t="str">
        <f t="shared" si="19"/>
        <v/>
      </c>
      <c r="H203" s="33" t="str">
        <f t="shared" si="20"/>
        <v/>
      </c>
      <c r="I203" s="34" t="str">
        <f t="shared" si="17"/>
        <v/>
      </c>
    </row>
    <row r="204" spans="1:9" x14ac:dyDescent="0.25">
      <c r="A204" s="35"/>
      <c r="B204" s="36"/>
      <c r="C204" s="28" t="str">
        <f t="shared" si="18"/>
        <v/>
      </c>
      <c r="D204" s="36"/>
      <c r="E204" s="30"/>
      <c r="F204" s="30"/>
      <c r="G204" s="32" t="str">
        <f t="shared" si="19"/>
        <v/>
      </c>
      <c r="H204" s="33" t="str">
        <f t="shared" si="20"/>
        <v/>
      </c>
      <c r="I204" s="34" t="str">
        <f t="shared" si="17"/>
        <v/>
      </c>
    </row>
    <row r="205" spans="1:9" x14ac:dyDescent="0.25">
      <c r="A205" s="35"/>
      <c r="B205" s="36"/>
      <c r="C205" s="28" t="str">
        <f t="shared" si="18"/>
        <v/>
      </c>
      <c r="D205" s="36"/>
      <c r="E205" s="30"/>
      <c r="F205" s="30"/>
      <c r="G205" s="32" t="str">
        <f t="shared" si="19"/>
        <v/>
      </c>
      <c r="H205" s="33" t="str">
        <f t="shared" si="20"/>
        <v/>
      </c>
      <c r="I205" s="34" t="str">
        <f t="shared" si="17"/>
        <v/>
      </c>
    </row>
    <row r="206" spans="1:9" x14ac:dyDescent="0.25">
      <c r="A206" s="35"/>
      <c r="B206" s="36"/>
      <c r="C206" s="28" t="str">
        <f t="shared" si="18"/>
        <v/>
      </c>
      <c r="D206" s="36"/>
      <c r="E206" s="30"/>
      <c r="F206" s="30"/>
      <c r="G206" s="32" t="str">
        <f t="shared" si="19"/>
        <v/>
      </c>
      <c r="H206" s="33" t="str">
        <f t="shared" si="20"/>
        <v/>
      </c>
      <c r="I206" s="34" t="str">
        <f t="shared" si="17"/>
        <v/>
      </c>
    </row>
    <row r="207" spans="1:9" x14ac:dyDescent="0.25">
      <c r="A207" s="35"/>
      <c r="B207" s="36"/>
      <c r="C207" s="28" t="str">
        <f t="shared" si="18"/>
        <v/>
      </c>
      <c r="D207" s="36"/>
      <c r="E207" s="30"/>
      <c r="F207" s="30"/>
      <c r="G207" s="32" t="str">
        <f t="shared" si="19"/>
        <v/>
      </c>
      <c r="H207" s="33" t="str">
        <f t="shared" si="20"/>
        <v/>
      </c>
      <c r="I207" s="34" t="str">
        <f t="shared" si="17"/>
        <v/>
      </c>
    </row>
    <row r="208" spans="1:9" x14ac:dyDescent="0.25">
      <c r="A208" s="35"/>
      <c r="B208" s="36"/>
      <c r="C208" s="28" t="str">
        <f t="shared" ref="C208:C239" si="21">IF(B208&gt;0,$D$8-B208,"")</f>
        <v/>
      </c>
      <c r="D208" s="36"/>
      <c r="E208" s="30"/>
      <c r="F208" s="30"/>
      <c r="G208" s="32" t="str">
        <f t="shared" ref="G208:G215" si="22">IF($D208&gt;0,IF($D$9=3,D208,ROUND($G$12*D208+$H$12*(C208-158),1)),"")</f>
        <v/>
      </c>
      <c r="H208" s="33" t="str">
        <f t="shared" ref="H208:H215" si="23">IF($E208&gt;0,ROUND($E208*$I$12,2),"")</f>
        <v/>
      </c>
      <c r="I208" s="34" t="str">
        <f t="shared" si="17"/>
        <v/>
      </c>
    </row>
    <row r="209" spans="1:9" x14ac:dyDescent="0.25">
      <c r="A209" s="35"/>
      <c r="B209" s="36"/>
      <c r="C209" s="28" t="str">
        <f t="shared" si="21"/>
        <v/>
      </c>
      <c r="D209" s="36"/>
      <c r="E209" s="30"/>
      <c r="F209" s="30"/>
      <c r="G209" s="32" t="str">
        <f t="shared" si="22"/>
        <v/>
      </c>
      <c r="H209" s="33" t="str">
        <f t="shared" si="23"/>
        <v/>
      </c>
      <c r="I209" s="34" t="str">
        <f t="shared" ref="I209:I215" si="24">IF($F209&gt;0,$F209,"")</f>
        <v/>
      </c>
    </row>
    <row r="210" spans="1:9" x14ac:dyDescent="0.25">
      <c r="A210" s="35"/>
      <c r="B210" s="36"/>
      <c r="C210" s="28" t="str">
        <f t="shared" si="21"/>
        <v/>
      </c>
      <c r="D210" s="36"/>
      <c r="E210" s="30"/>
      <c r="F210" s="30"/>
      <c r="G210" s="32" t="str">
        <f t="shared" si="22"/>
        <v/>
      </c>
      <c r="H210" s="33" t="str">
        <f t="shared" si="23"/>
        <v/>
      </c>
      <c r="I210" s="34" t="str">
        <f t="shared" si="24"/>
        <v/>
      </c>
    </row>
    <row r="211" spans="1:9" x14ac:dyDescent="0.25">
      <c r="A211" s="35"/>
      <c r="B211" s="36"/>
      <c r="C211" s="28" t="str">
        <f t="shared" si="21"/>
        <v/>
      </c>
      <c r="D211" s="36"/>
      <c r="E211" s="30"/>
      <c r="F211" s="30"/>
      <c r="G211" s="32" t="str">
        <f t="shared" si="22"/>
        <v/>
      </c>
      <c r="H211" s="33" t="str">
        <f t="shared" si="23"/>
        <v/>
      </c>
      <c r="I211" s="34" t="str">
        <f t="shared" si="24"/>
        <v/>
      </c>
    </row>
    <row r="212" spans="1:9" x14ac:dyDescent="0.25">
      <c r="A212" s="35"/>
      <c r="B212" s="36"/>
      <c r="C212" s="28" t="str">
        <f t="shared" si="21"/>
        <v/>
      </c>
      <c r="D212" s="36"/>
      <c r="E212" s="30"/>
      <c r="F212" s="30"/>
      <c r="G212" s="32" t="str">
        <f t="shared" si="22"/>
        <v/>
      </c>
      <c r="H212" s="33" t="str">
        <f t="shared" si="23"/>
        <v/>
      </c>
      <c r="I212" s="34" t="str">
        <f t="shared" si="24"/>
        <v/>
      </c>
    </row>
    <row r="213" spans="1:9" x14ac:dyDescent="0.25">
      <c r="A213" s="35"/>
      <c r="B213" s="36"/>
      <c r="C213" s="28" t="str">
        <f t="shared" si="21"/>
        <v/>
      </c>
      <c r="D213" s="36"/>
      <c r="E213" s="30"/>
      <c r="F213" s="30"/>
      <c r="G213" s="32" t="str">
        <f t="shared" si="22"/>
        <v/>
      </c>
      <c r="H213" s="33" t="str">
        <f t="shared" si="23"/>
        <v/>
      </c>
      <c r="I213" s="34" t="str">
        <f t="shared" si="24"/>
        <v/>
      </c>
    </row>
    <row r="214" spans="1:9" x14ac:dyDescent="0.25">
      <c r="A214" s="35"/>
      <c r="B214" s="36"/>
      <c r="C214" s="28" t="str">
        <f t="shared" si="21"/>
        <v/>
      </c>
      <c r="D214" s="36"/>
      <c r="E214" s="30"/>
      <c r="F214" s="30"/>
      <c r="G214" s="32" t="str">
        <f t="shared" si="22"/>
        <v/>
      </c>
      <c r="H214" s="33" t="str">
        <f t="shared" si="23"/>
        <v/>
      </c>
      <c r="I214" s="34" t="str">
        <f t="shared" si="24"/>
        <v/>
      </c>
    </row>
    <row r="215" spans="1:9" ht="15.75" thickBot="1" x14ac:dyDescent="0.3">
      <c r="A215" s="37"/>
      <c r="B215" s="38"/>
      <c r="C215" s="39" t="str">
        <f t="shared" si="21"/>
        <v/>
      </c>
      <c r="D215" s="38"/>
      <c r="E215" s="40"/>
      <c r="F215" s="40"/>
      <c r="G215" s="41" t="str">
        <f t="shared" si="22"/>
        <v/>
      </c>
      <c r="H215" s="42" t="str">
        <f t="shared" si="23"/>
        <v/>
      </c>
      <c r="I215" s="43" t="str">
        <f t="shared" si="24"/>
        <v/>
      </c>
    </row>
  </sheetData>
  <sheetProtection algorithmName="SHA-512" hashValue="CCLB+TO0sugcL0HQuI4QTq35s8+I4rUJXTj3XGAusIpEXvXbeR35e78G3Lz3etFlHq7PFmMDSNkyJP5HTANzWQ==" saltValue="Wwf8O+VCPaV4PYGB94X3SA==" spinCount="100000" sheet="1" objects="1" scenarios="1"/>
  <mergeCells count="15">
    <mergeCell ref="A8:C8"/>
    <mergeCell ref="A6:I6"/>
    <mergeCell ref="A1:I1"/>
    <mergeCell ref="A2:I2"/>
    <mergeCell ref="A3:I3"/>
    <mergeCell ref="A4:I4"/>
    <mergeCell ref="A5:I5"/>
    <mergeCell ref="F10:H10"/>
    <mergeCell ref="G14:I14"/>
    <mergeCell ref="A14:F14"/>
    <mergeCell ref="A9:C9"/>
    <mergeCell ref="A10:C10"/>
    <mergeCell ref="A11:C11"/>
    <mergeCell ref="A12:C12"/>
    <mergeCell ref="E9:I9"/>
  </mergeCells>
  <hyperlinks>
    <hyperlink ref="A4" r:id="rId1" xr:uid="{0B5A749E-C92A-4E6B-B961-2CAC8C4D7733}"/>
  </hyperlinks>
  <pageMargins left="0.70866141732283472" right="0.70866141732283472" top="0.74803149606299213" bottom="0.74803149606299213" header="0.31496062992125984" footer="0.31496062992125984"/>
  <pageSetup paperSize="9" scale="88"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BB00E914BC9447AB841626E3493792" ma:contentTypeVersion="10" ma:contentTypeDescription="Een nieuw document maken." ma:contentTypeScope="" ma:versionID="294f0afb00054c01028a4a889543c832">
  <xsd:schema xmlns:xsd="http://www.w3.org/2001/XMLSchema" xmlns:xs="http://www.w3.org/2001/XMLSchema" xmlns:p="http://schemas.microsoft.com/office/2006/metadata/properties" xmlns:ns2="3eb2c851-29b9-43e0-8b67-95c107e51dca" targetNamespace="http://schemas.microsoft.com/office/2006/metadata/properties" ma:root="true" ma:fieldsID="d0ec907383c9ac0b0182e90db5190e4c" ns2:_="">
    <xsd:import namespace="3eb2c851-29b9-43e0-8b67-95c107e51d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2c851-29b9-43e0-8b67-95c107e51d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E822DA-ABCC-42A4-9A54-E2B7913B7EF4}">
  <ds:schemaRefs>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www.w3.org/XML/1998/namespace"/>
    <ds:schemaRef ds:uri="07eaf955-7803-4bcb-bce0-34aa7f490e36"/>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BFE752A-9F75-4971-99DA-C286E7B671CF}"/>
</file>

<file path=customXml/itemProps3.xml><?xml version="1.0" encoding="utf-8"?>
<ds:datastoreItem xmlns:ds="http://schemas.openxmlformats.org/officeDocument/2006/customXml" ds:itemID="{FA0064AB-22BC-41A3-B12C-13D416963A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DeLorenzo table</vt:lpstr>
      <vt:lpstr>application</vt:lpstr>
      <vt:lpstr>application!Afdruktitels</vt:lpstr>
    </vt:vector>
  </TitlesOfParts>
  <Company>VIT-Verden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kkuwan</dc:creator>
  <cp:lastModifiedBy>René van der Linde</cp:lastModifiedBy>
  <cp:lastPrinted>2021-09-15T14:45:08Z</cp:lastPrinted>
  <dcterms:created xsi:type="dcterms:W3CDTF">2019-04-02T15:30:36Z</dcterms:created>
  <dcterms:modified xsi:type="dcterms:W3CDTF">2021-09-24T09:15:14Z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0x010100F3BB00E914BC9447AB841626E3493792</vt:lpwstr>
  </property>
</Properties>
</file>