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9d41c735cba18197/Documents/ICAR Master Files/Operations ICAR/Membership/Fee Increase 2024/"/>
    </mc:Choice>
  </mc:AlternateContent>
  <xr:revisionPtr revIDLastSave="4" documentId="8_{3A8FE3F7-599F-47EB-A9EE-05249F333346}" xr6:coauthVersionLast="47" xr6:coauthVersionMax="47" xr10:uidLastSave="{61F7C475-EAF9-4F94-975F-B90818DA7A1B}"/>
  <bookViews>
    <workbookView xWindow="-108" yWindow="-108" windowWidth="23256" windowHeight="12456" xr2:uid="{00000000-000D-0000-FFFF-FFFF00000000}"/>
  </bookViews>
  <sheets>
    <sheet name="Increased fees" sheetId="3" r:id="rId1"/>
    <sheet name="Template fee" sheetId="1" r:id="rId2"/>
    <sheet name="Raw data" sheetId="2" r:id="rId3"/>
  </sheets>
  <definedNames>
    <definedName name="_xlnm._FilterDatabase" localSheetId="1" hidden="1">'Template fee'!$A$13:$H$19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51" i="1" l="1"/>
  <c r="S50" i="1"/>
  <c r="S49" i="1"/>
  <c r="S48" i="1"/>
  <c r="S47" i="1"/>
  <c r="S46" i="1"/>
  <c r="S45" i="1"/>
  <c r="S44" i="1"/>
  <c r="S43" i="1"/>
  <c r="S42" i="1"/>
  <c r="S41" i="1"/>
  <c r="S40" i="1"/>
  <c r="E138" i="3"/>
  <c r="F136" i="3"/>
  <c r="F135" i="3"/>
  <c r="F134" i="3"/>
  <c r="F133" i="3"/>
  <c r="F132" i="3"/>
  <c r="F131" i="3"/>
  <c r="F130" i="3"/>
  <c r="F129" i="3"/>
  <c r="F128" i="3"/>
  <c r="F127" i="3"/>
  <c r="F126" i="3"/>
  <c r="F125" i="3"/>
  <c r="F124" i="3"/>
  <c r="F123" i="3"/>
  <c r="F122" i="3"/>
  <c r="F121" i="3"/>
  <c r="F120" i="3"/>
  <c r="F119" i="3"/>
  <c r="F118" i="3"/>
  <c r="F117" i="3"/>
  <c r="F116" i="3"/>
  <c r="F115" i="3"/>
  <c r="F114" i="3"/>
  <c r="F113" i="3"/>
  <c r="F112" i="3"/>
  <c r="F111" i="3"/>
  <c r="F110" i="3"/>
  <c r="F109" i="3"/>
  <c r="F108" i="3"/>
  <c r="F107" i="3"/>
  <c r="F106" i="3"/>
  <c r="F105" i="3"/>
  <c r="F104" i="3"/>
  <c r="F103" i="3"/>
  <c r="F102" i="3"/>
  <c r="F101" i="3"/>
  <c r="F100" i="3"/>
  <c r="F99" i="3"/>
  <c r="F98" i="3"/>
  <c r="F97" i="3"/>
  <c r="F96" i="3"/>
  <c r="F95" i="3"/>
  <c r="F94" i="3"/>
  <c r="F93" i="3"/>
  <c r="F92" i="3"/>
  <c r="F91" i="3"/>
  <c r="F90" i="3"/>
  <c r="F89" i="3"/>
  <c r="F88" i="3"/>
  <c r="F87" i="3"/>
  <c r="F86" i="3"/>
  <c r="F85" i="3"/>
  <c r="F84" i="3"/>
  <c r="F83" i="3"/>
  <c r="F82" i="3"/>
  <c r="F81" i="3"/>
  <c r="F80" i="3"/>
  <c r="F79" i="3"/>
  <c r="F78" i="3"/>
  <c r="F77" i="3"/>
  <c r="F76" i="3"/>
  <c r="F75" i="3"/>
  <c r="F74" i="3"/>
  <c r="F73" i="3"/>
  <c r="F72" i="3"/>
  <c r="F71" i="3"/>
  <c r="F70" i="3"/>
  <c r="F69" i="3"/>
  <c r="F68" i="3"/>
  <c r="F67" i="3"/>
  <c r="F66" i="3"/>
  <c r="F65" i="3"/>
  <c r="F64" i="3"/>
  <c r="F63" i="3"/>
  <c r="F62" i="3"/>
  <c r="F61" i="3"/>
  <c r="F60" i="3"/>
  <c r="F59" i="3"/>
  <c r="F58" i="3"/>
  <c r="F57" i="3"/>
  <c r="F56" i="3"/>
  <c r="F55" i="3"/>
  <c r="F54" i="3"/>
  <c r="F53" i="3"/>
  <c r="F52" i="3"/>
  <c r="F51" i="3"/>
  <c r="F50" i="3"/>
  <c r="F49" i="3"/>
  <c r="F48" i="3"/>
  <c r="F47" i="3"/>
  <c r="F46" i="3"/>
  <c r="F45" i="3"/>
  <c r="F44" i="3"/>
  <c r="F43" i="3"/>
  <c r="F42" i="3"/>
  <c r="F41" i="3"/>
  <c r="F40" i="3"/>
  <c r="F39" i="3"/>
  <c r="F38" i="3"/>
  <c r="F37" i="3"/>
  <c r="F36" i="3"/>
  <c r="F35" i="3"/>
  <c r="F34" i="3"/>
  <c r="F33" i="3"/>
  <c r="F32" i="3"/>
  <c r="F31" i="3"/>
  <c r="F30" i="3"/>
  <c r="F29" i="3"/>
  <c r="F28" i="3"/>
  <c r="F27" i="3"/>
  <c r="F26" i="3"/>
  <c r="F25" i="3"/>
  <c r="F24" i="3"/>
  <c r="F23" i="3"/>
  <c r="F22" i="3"/>
  <c r="F21" i="3"/>
  <c r="F20" i="3"/>
  <c r="F18" i="3"/>
  <c r="F17" i="3"/>
  <c r="F16" i="3"/>
  <c r="F15" i="3"/>
  <c r="F14" i="3"/>
  <c r="F13" i="3"/>
  <c r="F12" i="3"/>
  <c r="F11" i="3"/>
  <c r="F10" i="3"/>
  <c r="F9" i="3"/>
  <c r="F8" i="3"/>
  <c r="F7" i="3"/>
  <c r="F6" i="3"/>
  <c r="F5" i="3"/>
  <c r="F4" i="3"/>
  <c r="F138" i="3" l="1"/>
  <c r="C55" i="1"/>
  <c r="C41" i="1"/>
  <c r="C42" i="1"/>
  <c r="C43" i="1"/>
  <c r="C44" i="1"/>
  <c r="C45" i="1"/>
  <c r="C46" i="1"/>
  <c r="C47" i="1"/>
  <c r="C48" i="1"/>
  <c r="C49" i="1"/>
  <c r="C50" i="1"/>
  <c r="C51" i="1"/>
  <c r="C40" i="1"/>
  <c r="Q41" i="1"/>
  <c r="Q42" i="1"/>
  <c r="Q43" i="1"/>
  <c r="Q44" i="1"/>
  <c r="Q45" i="1"/>
  <c r="Q46" i="1"/>
  <c r="Q47" i="1"/>
  <c r="Q48" i="1"/>
  <c r="Q49" i="1"/>
  <c r="Q50" i="1"/>
  <c r="Q51" i="1"/>
  <c r="Q40" i="1"/>
  <c r="O41" i="1"/>
  <c r="O42" i="1"/>
  <c r="O43" i="1"/>
  <c r="O44" i="1"/>
  <c r="O45" i="1"/>
  <c r="O46" i="1"/>
  <c r="O47" i="1"/>
  <c r="O48" i="1"/>
  <c r="O49" i="1"/>
  <c r="O50" i="1"/>
  <c r="O51" i="1"/>
  <c r="O40" i="1"/>
  <c r="M41" i="1"/>
  <c r="M42" i="1"/>
  <c r="M43" i="1"/>
  <c r="M44" i="1"/>
  <c r="M45" i="1"/>
  <c r="M46" i="1"/>
  <c r="M47" i="1"/>
  <c r="M48" i="1"/>
  <c r="M49" i="1"/>
  <c r="M50" i="1"/>
  <c r="M51" i="1"/>
  <c r="M40" i="1"/>
  <c r="K41" i="1"/>
  <c r="K42" i="1"/>
  <c r="K43" i="1"/>
  <c r="K44" i="1"/>
  <c r="K45" i="1"/>
  <c r="K46" i="1"/>
  <c r="K47" i="1"/>
  <c r="K48" i="1"/>
  <c r="K49" i="1"/>
  <c r="K50" i="1"/>
  <c r="K51" i="1"/>
  <c r="K40" i="1"/>
  <c r="I44" i="1"/>
  <c r="I45" i="1"/>
  <c r="I46" i="1"/>
  <c r="I47" i="1"/>
  <c r="I48" i="1"/>
  <c r="I49" i="1"/>
  <c r="I50" i="1"/>
  <c r="I51" i="1"/>
  <c r="I43" i="1"/>
  <c r="I42" i="1"/>
  <c r="I41" i="1"/>
  <c r="I40" i="1"/>
  <c r="B8" i="1"/>
  <c r="H18" i="1"/>
  <c r="H19" i="1" s="1"/>
  <c r="G18" i="1"/>
  <c r="G19" i="1" s="1"/>
  <c r="F18" i="1"/>
  <c r="F19" i="1" s="1"/>
  <c r="E18" i="1"/>
  <c r="E19" i="1" s="1"/>
  <c r="D18" i="1"/>
  <c r="D19" i="1" s="1"/>
  <c r="B18" i="1"/>
  <c r="B19" i="1" s="1"/>
  <c r="H15" i="1"/>
  <c r="H16" i="1" s="1"/>
  <c r="D15" i="1"/>
  <c r="D16" i="1" s="1"/>
  <c r="B15" i="1"/>
  <c r="B16" i="1" s="1"/>
  <c r="B7" i="1"/>
  <c r="B2" i="1"/>
  <c r="B6" i="1"/>
  <c r="B5" i="1"/>
  <c r="B4" i="1"/>
  <c r="B3" i="1"/>
  <c r="G15" i="1"/>
  <c r="G16" i="1" s="1"/>
  <c r="F15" i="1"/>
  <c r="F16" i="1" s="1"/>
  <c r="E15" i="1"/>
  <c r="E16" i="1"/>
  <c r="B59" i="1" l="1"/>
  <c r="B56" i="1"/>
  <c r="C56" i="1" s="1"/>
  <c r="B57" i="1"/>
  <c r="C57" i="1" s="1"/>
  <c r="B58" i="1"/>
  <c r="B60" i="1" l="1"/>
</calcChain>
</file>

<file path=xl/sharedStrings.xml><?xml version="1.0" encoding="utf-8"?>
<sst xmlns="http://schemas.openxmlformats.org/spreadsheetml/2006/main" count="547" uniqueCount="363">
  <si>
    <t>Member</t>
  </si>
  <si>
    <t>Address</t>
  </si>
  <si>
    <t>ZIP Code</t>
  </si>
  <si>
    <t>City</t>
  </si>
  <si>
    <t>Country</t>
  </si>
  <si>
    <t>Name contact</t>
  </si>
  <si>
    <t>Email</t>
  </si>
  <si>
    <t>Fee year</t>
  </si>
  <si>
    <t>ACTIVITIES AND SPECIES</t>
  </si>
  <si>
    <t>DC</t>
  </si>
  <si>
    <t>BC</t>
  </si>
  <si>
    <t>DS</t>
  </si>
  <si>
    <t>MS</t>
  </si>
  <si>
    <t>G</t>
  </si>
  <si>
    <t>B</t>
  </si>
  <si>
    <t>RPR</t>
  </si>
  <si>
    <t>Number animals</t>
  </si>
  <si>
    <t>Variable fee</t>
  </si>
  <si>
    <t>GE</t>
  </si>
  <si>
    <t>LEGEND</t>
  </si>
  <si>
    <t>RPR DC</t>
  </si>
  <si>
    <t>Registration and performance recording dairy cattle</t>
  </si>
  <si>
    <t>RPR BC</t>
  </si>
  <si>
    <t>Registration and performance recording beef cattle</t>
  </si>
  <si>
    <t>RPR DS</t>
  </si>
  <si>
    <t>Registration and performance recording dairy sheep</t>
  </si>
  <si>
    <t>RPR MS</t>
  </si>
  <si>
    <t>Registration and performance recording meat sheep</t>
  </si>
  <si>
    <t>RPRG</t>
  </si>
  <si>
    <t>Registration and performance recording goats</t>
  </si>
  <si>
    <t>RPRB</t>
  </si>
  <si>
    <t>Registration and performance recording buffaloes</t>
  </si>
  <si>
    <t>GEDC</t>
  </si>
  <si>
    <t>Genetic evaluation dairy cattle</t>
  </si>
  <si>
    <t>GEBC</t>
  </si>
  <si>
    <t>Genetic evaluation beef cattle</t>
  </si>
  <si>
    <t>GEDS</t>
  </si>
  <si>
    <t>Genetic evaluation dairy sheep</t>
  </si>
  <si>
    <t>GEMS</t>
  </si>
  <si>
    <t>Genetic evaluation meat sheep</t>
  </si>
  <si>
    <t>GEG</t>
  </si>
  <si>
    <t>Genetic evaluation goats</t>
  </si>
  <si>
    <t>GEB</t>
  </si>
  <si>
    <t>Genetic evaluation buffaloes</t>
  </si>
  <si>
    <t>FIXED FEES</t>
  </si>
  <si>
    <t>VARIABLE FEES</t>
  </si>
  <si>
    <t>&lt;25.000</t>
  </si>
  <si>
    <t>25.000-100.000</t>
  </si>
  <si>
    <t>100.001-250.000</t>
  </si>
  <si>
    <t>250.001-500.000</t>
  </si>
  <si>
    <t>500.001-700.000</t>
  </si>
  <si>
    <t>700.001-1.000.000</t>
  </si>
  <si>
    <t>&gt;1.000.001</t>
  </si>
  <si>
    <t>TOTAL FEE</t>
  </si>
  <si>
    <t>Amount</t>
  </si>
  <si>
    <t>Association fee</t>
  </si>
  <si>
    <t>RPR fixed fee</t>
  </si>
  <si>
    <t>GE fixed fee</t>
  </si>
  <si>
    <t>PRP variable fee</t>
  </si>
  <si>
    <t>GE variable fee</t>
  </si>
  <si>
    <t>Total due EURO</t>
  </si>
  <si>
    <t>General.ID</t>
  </si>
  <si>
    <t>User ID</t>
  </si>
  <si>
    <t>FEES.ID</t>
  </si>
  <si>
    <t>Salutation</t>
  </si>
  <si>
    <t>First name</t>
  </si>
  <si>
    <t>Name</t>
  </si>
  <si>
    <t>Institute</t>
  </si>
  <si>
    <t>General.Country</t>
  </si>
  <si>
    <t>E-mail</t>
  </si>
  <si>
    <t>Number of heads for Dairy cattle (R&amp;P)</t>
  </si>
  <si>
    <t>Number of heads for Beef cattle (R&amp;P)</t>
  </si>
  <si>
    <t>Number of heads for Dairy sheep (R&amp;P)</t>
  </si>
  <si>
    <t>Number of heads for Meat sheep (R&amp;P)</t>
  </si>
  <si>
    <t>Number of heads for Goats (R&amp;P)</t>
  </si>
  <si>
    <t>Number of heads for Buffaloes (R&amp;P)</t>
  </si>
  <si>
    <t>Number of heads for Dairy cattle (G)</t>
  </si>
  <si>
    <t>Number of heads for Beef cattle (G)</t>
  </si>
  <si>
    <t>Number of heads for Dairy sheep (G)</t>
  </si>
  <si>
    <t>Number of heads for Meat sheep (G)</t>
  </si>
  <si>
    <t>Number of heads for Goats (G)</t>
  </si>
  <si>
    <t>Number of heads for Buffaloes (G)</t>
  </si>
  <si>
    <t>TheThe Breeding Services  of the Slovak Republic, s.e</t>
  </si>
  <si>
    <t>Slovakia</t>
  </si>
  <si>
    <t>martadianova@pssr.sk</t>
  </si>
  <si>
    <t xml:space="preserve"> </t>
  </si>
  <si>
    <t>ANABLE</t>
  </si>
  <si>
    <t>Portugal</t>
  </si>
  <si>
    <t>anable@anable.pt</t>
  </si>
  <si>
    <t>State Food and Veterinary Service</t>
  </si>
  <si>
    <t>Lithuania</t>
  </si>
  <si>
    <t>dalia.tumeliene@vmvt.lt; info@vmvt.lt</t>
  </si>
  <si>
    <t>Service Public de Wallonie - Agriculture Ressources naturelles et Environnement</t>
  </si>
  <si>
    <t>Belgium</t>
  </si>
  <si>
    <t>jeanfrancois.duckerts@spw.wallonie.be</t>
  </si>
  <si>
    <t>Skånesemin</t>
  </si>
  <si>
    <t>Sweden</t>
  </si>
  <si>
    <t>christoffer.isenstrale@skanesemin.se</t>
  </si>
  <si>
    <t>FGE</t>
  </si>
  <si>
    <t>France</t>
  </si>
  <si>
    <t>gilles.thomas@idele.fr</t>
  </si>
  <si>
    <t>RYK</t>
  </si>
  <si>
    <t>Denmark</t>
  </si>
  <si>
    <t>ufl@ryk-fonden.dk</t>
  </si>
  <si>
    <t>DCIC(Dairy Cattle Improvement Center)</t>
  </si>
  <si>
    <t>Republic of Korea</t>
  </si>
  <si>
    <t>asdko123@nate.com</t>
  </si>
  <si>
    <t>Convis s.c.</t>
  </si>
  <si>
    <t>Luxembourg</t>
  </si>
  <si>
    <t>armand.braun@convis.lu</t>
  </si>
  <si>
    <t>ProAgria Group</t>
  </si>
  <si>
    <t>Finland</t>
  </si>
  <si>
    <t>juho.kyntaja@mtech.fi</t>
  </si>
  <si>
    <t>A.I.A. (Associazione Italiana Allevatori)</t>
  </si>
  <si>
    <t>Italy</t>
  </si>
  <si>
    <t>fioretti.m@aia.it</t>
  </si>
  <si>
    <t>Instituto Nacional para el Control y Mejoramiento Lechero</t>
  </si>
  <si>
    <t>Uruguay</t>
  </si>
  <si>
    <t>fsotelo@mu.org.uy</t>
  </si>
  <si>
    <t>Croatian Agency for Agriculture and Food</t>
  </si>
  <si>
    <t>Croatia</t>
  </si>
  <si>
    <t>zdenko.ivkic@hapih.hr</t>
  </si>
  <si>
    <t>Israel Cattle Breeders Association</t>
  </si>
  <si>
    <t>Israel</t>
  </si>
  <si>
    <t>yaniv@icba.co.il</t>
  </si>
  <si>
    <t>Eesti Põllumajandusloomade Jõudluskontrolli AS</t>
  </si>
  <si>
    <t>Estonia</t>
  </si>
  <si>
    <t>aire.pentjarv@epj.ee</t>
  </si>
  <si>
    <t>Czech Moravian Breeders Corporation, inc.</t>
  </si>
  <si>
    <t>Czech Republic</t>
  </si>
  <si>
    <t>kucera@cmsch.cz</t>
  </si>
  <si>
    <t>Livestock Improvement</t>
  </si>
  <si>
    <t>New Zealand</t>
  </si>
  <si>
    <t>jessie.berends@lic.co.nz</t>
  </si>
  <si>
    <t>ASOCIATIA GENERALA A CRESCATORILOR DE TAURINE DIN ROMANIA</t>
  </si>
  <si>
    <t>ROMANIA</t>
  </si>
  <si>
    <t>cosminpopa1111@yahoo.com</t>
  </si>
  <si>
    <t>National Food Chain Safety Office</t>
  </si>
  <si>
    <t>Hungary</t>
  </si>
  <si>
    <t>gombacsip@elbc.hu</t>
  </si>
  <si>
    <t>DataGene</t>
  </si>
  <si>
    <t>Australia</t>
  </si>
  <si>
    <t>mshaffer@datagene.com.au</t>
  </si>
  <si>
    <t>ASR Switzerland</t>
  </si>
  <si>
    <t>Switzerland</t>
  </si>
  <si>
    <t>barras@holstein.ch</t>
  </si>
  <si>
    <t>Asociacin Criadores de Holando Argentino - ACHA</t>
  </si>
  <si>
    <t>Argentina</t>
  </si>
  <si>
    <t>info@acha.org.ar</t>
  </si>
  <si>
    <t>Agriculture data centre</t>
  </si>
  <si>
    <t>Latvia</t>
  </si>
  <si>
    <t>erna.galvanovska@ldc.gov.lv</t>
  </si>
  <si>
    <t>German Association for Performance and Quality Testing, DLQ</t>
  </si>
  <si>
    <t>Germany</t>
  </si>
  <si>
    <t>folkert.onken@dlq-web.de</t>
  </si>
  <si>
    <t>Nederlandse Veeverbeteringsorganisatie (NVO)</t>
  </si>
  <si>
    <t>Nederland</t>
  </si>
  <si>
    <t>joop.olieman@nvo-veeverbetering.nl</t>
  </si>
  <si>
    <t>Shanghai  Dairy Breeding Center Co., Ltd</t>
  </si>
  <si>
    <t>China</t>
  </si>
  <si>
    <t>liuzhen@brightdairy.com</t>
  </si>
  <si>
    <t>Coöperative CRV</t>
  </si>
  <si>
    <t>The Netherlands</t>
  </si>
  <si>
    <t>Jos.buiting@crv4all.com</t>
  </si>
  <si>
    <t>QMMS Ltd</t>
  </si>
  <si>
    <t>United Kingdom</t>
  </si>
  <si>
    <t>andrew.bradley@qmms.co.uk</t>
  </si>
  <si>
    <t>PASTORUL CRISANA ASSOCIATION</t>
  </si>
  <si>
    <t>Romania</t>
  </si>
  <si>
    <t>rg.pastorulcrisana@gmail.com</t>
  </si>
  <si>
    <t>Rinderzucht Austria</t>
  </si>
  <si>
    <t>Austria</t>
  </si>
  <si>
    <t>stegfellner@zar.at</t>
  </si>
  <si>
    <t>Livestock Improvement Association of Japan,INC</t>
  </si>
  <si>
    <t>Japan</t>
  </si>
  <si>
    <t>yamaguchi@liaj.or.jp</t>
  </si>
  <si>
    <t>CATTLE BREEDERS ASSOCIATION OF TURKEY</t>
  </si>
  <si>
    <t>TURKEY</t>
  </si>
  <si>
    <t>ibrahim.karakoyunlu@gmail.com</t>
  </si>
  <si>
    <t>Polish Federation of Cattle Breeders and Dairy Farmers</t>
  </si>
  <si>
    <t>Poland</t>
  </si>
  <si>
    <t>j.kwasniewska@pfhb.pl</t>
  </si>
  <si>
    <t>Agricultural Research Council</t>
  </si>
  <si>
    <t>South Africa</t>
  </si>
  <si>
    <t>BuchananG@arc.agric.za</t>
  </si>
  <si>
    <t>Romanian Breeding Association "Baltata Romaneasca" Simmental Type</t>
  </si>
  <si>
    <t>office@baltataromaneasca.ro</t>
  </si>
  <si>
    <t>Állettenyésztési Teljesítményvizsgáló Kft. (Livestock Performance Testing Ltd.)</t>
  </si>
  <si>
    <t>kenez.arpad@atkft.hu</t>
  </si>
  <si>
    <t>Asociatia Aberdeen Angus Romania</t>
  </si>
  <si>
    <t>România</t>
  </si>
  <si>
    <t>ioan.gociman@aberdeenangus.ro</t>
  </si>
  <si>
    <t>Agricultural Business Research Institute</t>
  </si>
  <si>
    <t>hugh.nivison@abri.une.edu.au</t>
  </si>
  <si>
    <t>Holstein de México AC</t>
  </si>
  <si>
    <t>México</t>
  </si>
  <si>
    <t>direccion@holstein.com.mx</t>
  </si>
  <si>
    <t>COOPRINSEM</t>
  </si>
  <si>
    <t>Chile</t>
  </si>
  <si>
    <t>jlama@cooprinsem.cl</t>
  </si>
  <si>
    <t>RML</t>
  </si>
  <si>
    <t>Iceland</t>
  </si>
  <si>
    <t>mundi@rml.is</t>
  </si>
  <si>
    <t>Vereinigte Informationssysteme Tierhaltung w. V.</t>
  </si>
  <si>
    <t>Heinrich-Schröder-Weg 1_x000D_
27283 Verden_x000D_
_x000D_
Germany</t>
  </si>
  <si>
    <t>karsten.blume@vit.de</t>
  </si>
  <si>
    <t>ICBF</t>
  </si>
  <si>
    <t>Ireland</t>
  </si>
  <si>
    <t>bcoughlan@icbf.com</t>
  </si>
  <si>
    <t>National Dairy Development Board, Anand, Gujarat</t>
  </si>
  <si>
    <t>India_x000D_
_x000D_
We are engaged in milk recording and genetic evaluation. However genetic evaluations are not part of Interbull evaluations</t>
  </si>
  <si>
    <t>nileshn@nddb.coop</t>
  </si>
  <si>
    <t>SA Stud Book and Animal Improvement Association</t>
  </si>
  <si>
    <t>japie@studbook.co.za</t>
  </si>
  <si>
    <t>Växa Sverige</t>
  </si>
  <si>
    <t>sofia.nyman@vxa.se</t>
  </si>
  <si>
    <t>FEES AT 31/1/2022</t>
  </si>
  <si>
    <t>Holstein UK</t>
  </si>
  <si>
    <t>darrentodd@nbdc.uk</t>
  </si>
  <si>
    <t>TINE SA</t>
  </si>
  <si>
    <t>Norway</t>
  </si>
  <si>
    <t>tone.roalkvam@tine.no</t>
  </si>
  <si>
    <t>National DHIA</t>
  </si>
  <si>
    <t>United States</t>
  </si>
  <si>
    <t>data@dhia.org     lthoman@dhia.org</t>
  </si>
  <si>
    <t>20% increase</t>
  </si>
  <si>
    <t>Membership fees 2022</t>
  </si>
  <si>
    <t>Association</t>
  </si>
  <si>
    <t>deb.nr.</t>
  </si>
  <si>
    <t>Status</t>
  </si>
  <si>
    <t>Total fee 2022</t>
  </si>
  <si>
    <t>with a 20% increase</t>
  </si>
  <si>
    <t>Asociación Cridadores de Holando Argentino</t>
  </si>
  <si>
    <t>Full</t>
  </si>
  <si>
    <t>Integrity Systems Company Limited</t>
  </si>
  <si>
    <t>Agricultural Business Research Institute, University of New England</t>
  </si>
  <si>
    <t>Zentrale Arbeitsgemeinschaft Österreichischer Rinderzüchter</t>
  </si>
  <si>
    <t>Service Public de Wallonie (SPW)-DGARNE</t>
  </si>
  <si>
    <t xml:space="preserve">CRV Vlaanderen, vzw </t>
  </si>
  <si>
    <t>Executive agency for selection &amp; reproduction</t>
  </si>
  <si>
    <t>SODEPA</t>
  </si>
  <si>
    <t>Lactanet</t>
  </si>
  <si>
    <t>Shanghai Dairy Cattle Breeding Centre Co.Ltd.</t>
  </si>
  <si>
    <t>Breeding Coop. Impuls</t>
  </si>
  <si>
    <t>Czech Moravian Breeders' Corporation, Ltd.</t>
  </si>
  <si>
    <r>
      <t>World Simmental-Fleckvieh Federation</t>
    </r>
    <r>
      <rPr>
        <b/>
        <sz val="11"/>
        <rFont val="Arial"/>
        <family val="2"/>
      </rPr>
      <t xml:space="preserve"> WBF</t>
    </r>
  </si>
  <si>
    <t>SEGES P/L - RYK - Viking?? wie te factureren</t>
  </si>
  <si>
    <t>Mtech</t>
  </si>
  <si>
    <t>France Génétique Elevage</t>
  </si>
  <si>
    <t xml:space="preserve">Bundesverband Rind und Schwein e. V. </t>
  </si>
  <si>
    <t>VIT</t>
  </si>
  <si>
    <t>DLQ</t>
  </si>
  <si>
    <t>Livestock Performance Testing Ltd.</t>
  </si>
  <si>
    <t>Ráogjafarmiostoo landbúnaoarins (RML)</t>
  </si>
  <si>
    <t>National Dairy Development Board, NDDB</t>
  </si>
  <si>
    <t>Irish Cattle Breeders Federation</t>
  </si>
  <si>
    <t>Israel Cattle Breeders' Association (ICBA)</t>
  </si>
  <si>
    <t>Associazione Italiana Allevatori</t>
  </si>
  <si>
    <t>SYNERGY Italia</t>
  </si>
  <si>
    <t>Associazione Veneta Allevatori</t>
  </si>
  <si>
    <t>Livestock Improvement Association of Japan Inc., Milk Records Division</t>
  </si>
  <si>
    <t>Dairy Cattle Improvement Center</t>
  </si>
  <si>
    <t>Korean Animal Improvement Association</t>
  </si>
  <si>
    <t>Ministry of Agriculture, Forestry and Rural Development</t>
  </si>
  <si>
    <t>State Agency Agricultural Data Centre</t>
  </si>
  <si>
    <t>Lativian Holstein Association</t>
  </si>
  <si>
    <t>State Food and Veterinary Service of the Republic of Lithuania</t>
  </si>
  <si>
    <t>Chamber of Agriculture of the Republic of Lithuania</t>
  </si>
  <si>
    <t>CONVIS</t>
  </si>
  <si>
    <t>Asociacion Holstein de México</t>
  </si>
  <si>
    <t>Sistema Nacional de Identificación Individual de Ganado (SINIIGA)</t>
  </si>
  <si>
    <t>Livestock Improvement Corp. Ltd.</t>
  </si>
  <si>
    <t>DairyNZ</t>
  </si>
  <si>
    <t>BL+NZ Genetics</t>
  </si>
  <si>
    <t>OSPRI NZ</t>
  </si>
  <si>
    <t>TINE Norwegian Dairies BA</t>
  </si>
  <si>
    <t>CABROP</t>
  </si>
  <si>
    <t>Krajowe Centrum Hodowli Zwierząt</t>
  </si>
  <si>
    <t>DGAV – Direção-Geral da Alimentação e Veterinária</t>
  </si>
  <si>
    <t>Asociatia Aberdeen Angus Romani</t>
  </si>
  <si>
    <t>Asociatia Crescatorilor de Vaci Baltata Romaneasca tip Simmental</t>
  </si>
  <si>
    <t>Asociatia Generala a Crescatorilor de Taurine din Romania</t>
  </si>
  <si>
    <t>Asociatia Pastorul Crisana</t>
  </si>
  <si>
    <t>University of Novi Sad</t>
  </si>
  <si>
    <t>Institute for Animal Husbandry</t>
  </si>
  <si>
    <t>The Breeding Services of the Slovak Republic</t>
  </si>
  <si>
    <t>University of Ljublijana, Biotechnical Fac., Dept. Animal Science, Biometry&amp;Data Proc.</t>
  </si>
  <si>
    <t>Centre for Animal Breeding and Genetics, ARC Animal Improvement Institute</t>
  </si>
  <si>
    <t>South African Stud Book and Livestock Improvement Association</t>
  </si>
  <si>
    <t>FEAGAS</t>
  </si>
  <si>
    <t>Rådgivarna I Sjuharad,</t>
  </si>
  <si>
    <t>Skånesemin ek för</t>
  </si>
  <si>
    <t>Arbeitsgemeinschaft Schweizerischer Rinderzüchter</t>
  </si>
  <si>
    <t>Livestock Research Institute-Council of Agriculture</t>
  </si>
  <si>
    <t>Dutch Organisation for Cattle Improvement (NVO)</t>
  </si>
  <si>
    <t>Coöperative CRV u.a.</t>
  </si>
  <si>
    <t>Office de l'Elevage et des Pâturages</t>
  </si>
  <si>
    <t>Cattle Breeders' Association of Turkey</t>
  </si>
  <si>
    <t>Instituto Nacional para el Mejoramiento Lechero</t>
  </si>
  <si>
    <t>Sistema Nacional Información Ganadera, Ministerio de Ganadería Agricultura y Pesca</t>
  </si>
  <si>
    <t>State Enterprise Identification and Registration</t>
  </si>
  <si>
    <t>National Milk Records plc</t>
  </si>
  <si>
    <t>Agriculture and Horticulture Development Board</t>
  </si>
  <si>
    <t>Quality Milk Management Services Ltd.</t>
  </si>
  <si>
    <t>Scottish Agricultural College/SRUC</t>
  </si>
  <si>
    <r>
      <t xml:space="preserve">World Holstein Frisian Federation </t>
    </r>
    <r>
      <rPr>
        <b/>
        <sz val="11"/>
        <rFont val="Arial"/>
        <family val="2"/>
      </rPr>
      <t>WBF</t>
    </r>
  </si>
  <si>
    <t>Holstein-UK (Scotland)</t>
  </si>
  <si>
    <t>Royal Jersey Agricultural &amp; Horticultural Society-Royal Jersey Showground, Milk Records</t>
  </si>
  <si>
    <t>Dale Farm</t>
  </si>
  <si>
    <t>Cattle Information Service</t>
  </si>
  <si>
    <r>
      <t xml:space="preserve">World Guernsey Cattle Federation </t>
    </r>
    <r>
      <rPr>
        <b/>
        <sz val="11"/>
        <rFont val="Arial"/>
        <family val="2"/>
      </rPr>
      <t>WBF</t>
    </r>
  </si>
  <si>
    <t>National Dairy Herd Improvement Association (NDHIA)</t>
  </si>
  <si>
    <t>AgSource</t>
  </si>
  <si>
    <t>Leader Products (Queclinck)</t>
  </si>
  <si>
    <t>Associate</t>
  </si>
  <si>
    <t>Ceres Tag Pty Ltd</t>
  </si>
  <si>
    <t>Pupz do Brasil</t>
  </si>
  <si>
    <t>Foss Analytical A/S (manufacturer)</t>
  </si>
  <si>
    <t>Allflex Europe SAS</t>
  </si>
  <si>
    <t>AGRANIS</t>
  </si>
  <si>
    <t>AgDatahub</t>
  </si>
  <si>
    <t>Caisley International GmbG (manufacturer)</t>
  </si>
  <si>
    <t>FarmChamps</t>
  </si>
  <si>
    <t>Gepe-Geimuplast GmbH (manufacturer)</t>
  </si>
  <si>
    <t>GEA Farm Tehcnologies (manufacturer)</t>
  </si>
  <si>
    <t>Holstein Association of Hellas</t>
  </si>
  <si>
    <t>Dairymaster (manufacturer)</t>
  </si>
  <si>
    <t>Afimilk (manufacturer)</t>
  </si>
  <si>
    <t>SCR Engineers Ltd. (manufacturer)</t>
  </si>
  <si>
    <t>Panazoo Italiana Srl (manufacturer)</t>
  </si>
  <si>
    <t>Mikline Srl</t>
  </si>
  <si>
    <t>InterPuls</t>
  </si>
  <si>
    <t>Orion Machinery</t>
  </si>
  <si>
    <t>Rezare Systems Ltd.</t>
  </si>
  <si>
    <t>Waikato</t>
  </si>
  <si>
    <t>Mimiro AS</t>
  </si>
  <si>
    <t>ALAB Spólka z ograniczoną odpowiedzialnością</t>
  </si>
  <si>
    <t>DigiDelta Software</t>
  </si>
  <si>
    <t>Ruralbit Lda.</t>
  </si>
  <si>
    <t>Ksivalue</t>
  </si>
  <si>
    <t>DeLaval AB (manufacturer)</t>
  </si>
  <si>
    <t>WMB AG</t>
  </si>
  <si>
    <t>Datamars</t>
  </si>
  <si>
    <t>Identitas AG</t>
  </si>
  <si>
    <t>Silicon Craft Technology Public Company Limited</t>
  </si>
  <si>
    <t>JoinData</t>
  </si>
  <si>
    <t>Uniform-Agri</t>
  </si>
  <si>
    <t>Wageningen UR Livestock Research</t>
  </si>
  <si>
    <t>Nedap</t>
  </si>
  <si>
    <t>Lely Industries</t>
  </si>
  <si>
    <t>Plastifran BV</t>
  </si>
  <si>
    <t>Idexx Europe BV</t>
  </si>
  <si>
    <t>ATL Agricultural Technology Limited</t>
  </si>
  <si>
    <t>Shearewell</t>
  </si>
  <si>
    <t>Kyiv polygraphic factory Zorya</t>
  </si>
  <si>
    <t>Page&amp;Pedersen Inc.</t>
  </si>
  <si>
    <t>Neogen</t>
  </si>
  <si>
    <t>Y-Tex</t>
  </si>
  <si>
    <t>4 countries with &gt; 1.000.000 animals</t>
  </si>
  <si>
    <t>FGE - France</t>
  </si>
  <si>
    <t>AIA - Italy</t>
  </si>
  <si>
    <t>CRV - The Netherlands</t>
  </si>
  <si>
    <t>NDHIA - USA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</si>
</sst>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#,##0_ ;[Red]\-#,##0\ "/>
  </numFmts>
  <fonts count="12" x14ac:knownFonts="1">
    <font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2"/>
        <bgColor indexed="0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indexed="65"/>
        <bgColor indexed="64"/>
      </patternFill>
    </fill>
  </fills>
  <borders count="33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double">
        <color indexed="64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rgb="FF000000"/>
      </left>
      <right style="double">
        <color rgb="FF000000"/>
      </right>
      <top/>
      <bottom/>
      <diagonal/>
    </border>
    <border>
      <left/>
      <right style="double">
        <color indexed="64"/>
      </right>
      <top style="double">
        <color indexed="64"/>
      </top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/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/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rgb="FF000000"/>
      </left>
      <right/>
      <top/>
      <bottom/>
      <diagonal/>
    </border>
    <border>
      <left style="double">
        <color rgb="FF000000"/>
      </left>
      <right style="double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rgb="FF000000"/>
      </left>
      <right style="double">
        <color indexed="64"/>
      </right>
      <top style="double">
        <color indexed="64"/>
      </top>
      <bottom/>
      <diagonal/>
    </border>
    <border>
      <left style="double">
        <color rgb="FF000000"/>
      </left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6" fillId="0" borderId="0"/>
  </cellStyleXfs>
  <cellXfs count="12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4" fillId="0" borderId="2" xfId="0" applyFont="1" applyBorder="1"/>
    <xf numFmtId="0" fontId="0" fillId="0" borderId="3" xfId="0" applyBorder="1"/>
    <xf numFmtId="0" fontId="0" fillId="0" borderId="2" xfId="0" applyBorder="1"/>
    <xf numFmtId="0" fontId="4" fillId="0" borderId="0" xfId="0" applyFont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wrapText="1"/>
    </xf>
    <xf numFmtId="0" fontId="0" fillId="0" borderId="0" xfId="0" applyProtection="1">
      <protection locked="0"/>
    </xf>
    <xf numFmtId="0" fontId="0" fillId="0" borderId="3" xfId="0" applyBorder="1" applyProtection="1">
      <protection locked="0"/>
    </xf>
    <xf numFmtId="0" fontId="0" fillId="0" borderId="2" xfId="0" applyBorder="1" applyAlignment="1">
      <alignment wrapText="1"/>
    </xf>
    <xf numFmtId="3" fontId="0" fillId="0" borderId="0" xfId="0" applyNumberFormat="1" applyProtection="1">
      <protection locked="0"/>
    </xf>
    <xf numFmtId="3" fontId="0" fillId="0" borderId="3" xfId="0" applyNumberFormat="1" applyBorder="1" applyProtection="1">
      <protection locked="0"/>
    </xf>
    <xf numFmtId="3" fontId="0" fillId="0" borderId="0" xfId="0" quotePrefix="1" applyNumberFormat="1" applyProtection="1">
      <protection hidden="1"/>
    </xf>
    <xf numFmtId="3" fontId="0" fillId="0" borderId="3" xfId="0" quotePrefix="1" applyNumberFormat="1" applyBorder="1" applyProtection="1">
      <protection hidden="1"/>
    </xf>
    <xf numFmtId="0" fontId="0" fillId="0" borderId="0" xfId="0" applyProtection="1">
      <protection hidden="1"/>
    </xf>
    <xf numFmtId="0" fontId="0" fillId="0" borderId="4" xfId="0" applyBorder="1"/>
    <xf numFmtId="0" fontId="4" fillId="0" borderId="5" xfId="0" applyFont="1" applyBorder="1"/>
    <xf numFmtId="0" fontId="0" fillId="0" borderId="6" xfId="0" applyBorder="1"/>
    <xf numFmtId="0" fontId="0" fillId="0" borderId="7" xfId="0" applyBorder="1"/>
    <xf numFmtId="0" fontId="0" fillId="2" borderId="0" xfId="0" applyFill="1"/>
    <xf numFmtId="0" fontId="0" fillId="2" borderId="2" xfId="0" applyFill="1" applyBorder="1"/>
    <xf numFmtId="0" fontId="0" fillId="2" borderId="3" xfId="0" applyFill="1" applyBorder="1"/>
    <xf numFmtId="0" fontId="4" fillId="2" borderId="2" xfId="0" applyFont="1" applyFill="1" applyBorder="1"/>
    <xf numFmtId="0" fontId="4" fillId="2" borderId="0" xfId="0" applyFont="1" applyFill="1" applyAlignment="1">
      <alignment horizontal="center"/>
    </xf>
    <xf numFmtId="0" fontId="4" fillId="2" borderId="3" xfId="0" applyFont="1" applyFill="1" applyBorder="1" applyAlignment="1">
      <alignment horizontal="center"/>
    </xf>
    <xf numFmtId="3" fontId="0" fillId="2" borderId="3" xfId="0" applyNumberFormat="1" applyFill="1" applyBorder="1"/>
    <xf numFmtId="3" fontId="0" fillId="2" borderId="0" xfId="0" applyNumberFormat="1" applyFill="1"/>
    <xf numFmtId="0" fontId="0" fillId="2" borderId="4" xfId="0" applyFill="1" applyBorder="1"/>
    <xf numFmtId="3" fontId="0" fillId="2" borderId="8" xfId="0" applyNumberFormat="1" applyFill="1" applyBorder="1"/>
    <xf numFmtId="3" fontId="0" fillId="2" borderId="9" xfId="0" applyNumberFormat="1" applyFill="1" applyBorder="1"/>
    <xf numFmtId="3" fontId="0" fillId="0" borderId="0" xfId="0" applyNumberFormat="1"/>
    <xf numFmtId="3" fontId="0" fillId="0" borderId="0" xfId="0" applyNumberFormat="1" applyProtection="1">
      <protection hidden="1"/>
    </xf>
    <xf numFmtId="3" fontId="4" fillId="0" borderId="0" xfId="0" applyNumberFormat="1" applyFont="1"/>
    <xf numFmtId="0" fontId="0" fillId="0" borderId="0" xfId="0" applyAlignment="1" applyProtection="1">
      <alignment horizontal="left"/>
      <protection locked="0"/>
    </xf>
    <xf numFmtId="0" fontId="6" fillId="3" borderId="10" xfId="2" applyFill="1" applyBorder="1" applyAlignment="1">
      <alignment horizontal="center"/>
    </xf>
    <xf numFmtId="0" fontId="6" fillId="0" borderId="1" xfId="2" applyBorder="1" applyAlignment="1">
      <alignment horizontal="right"/>
    </xf>
    <xf numFmtId="0" fontId="6" fillId="0" borderId="1" xfId="2" applyBorder="1"/>
    <xf numFmtId="0" fontId="6" fillId="3" borderId="10" xfId="2" applyFill="1" applyBorder="1" applyAlignment="1">
      <alignment horizontal="center" wrapText="1"/>
    </xf>
    <xf numFmtId="3" fontId="6" fillId="0" borderId="1" xfId="2" applyNumberFormat="1" applyBorder="1" applyAlignment="1">
      <alignment horizontal="right"/>
    </xf>
    <xf numFmtId="0" fontId="4" fillId="0" borderId="0" xfId="0" applyFont="1" applyAlignment="1">
      <alignment vertical="top"/>
    </xf>
    <xf numFmtId="3" fontId="1" fillId="0" borderId="9" xfId="0" quotePrefix="1" applyNumberFormat="1" applyFont="1" applyBorder="1" applyProtection="1">
      <protection hidden="1"/>
    </xf>
    <xf numFmtId="0" fontId="0" fillId="0" borderId="0" xfId="0" applyAlignment="1" applyProtection="1">
      <alignment vertical="top"/>
      <protection locked="0"/>
    </xf>
    <xf numFmtId="0" fontId="6" fillId="0" borderId="1" xfId="1" applyBorder="1" applyAlignment="1">
      <alignment horizontal="right"/>
    </xf>
    <xf numFmtId="0" fontId="6" fillId="0" borderId="1" xfId="1" applyBorder="1"/>
    <xf numFmtId="0" fontId="6" fillId="0" borderId="0" xfId="1"/>
    <xf numFmtId="0" fontId="1" fillId="3" borderId="10" xfId="2" applyFont="1" applyFill="1" applyBorder="1" applyAlignment="1">
      <alignment horizontal="center"/>
    </xf>
    <xf numFmtId="0" fontId="1" fillId="0" borderId="1" xfId="2" applyFont="1" applyBorder="1"/>
    <xf numFmtId="0" fontId="1" fillId="0" borderId="1" xfId="1" applyFont="1" applyBorder="1"/>
    <xf numFmtId="0" fontId="1" fillId="0" borderId="0" xfId="1" applyFon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164" fontId="4" fillId="0" borderId="0" xfId="0" applyNumberFormat="1" applyFont="1" applyProtection="1">
      <protection locked="0"/>
    </xf>
    <xf numFmtId="0" fontId="0" fillId="4" borderId="0" xfId="0" applyFill="1"/>
    <xf numFmtId="0" fontId="4" fillId="4" borderId="0" xfId="0" applyFont="1" applyFill="1"/>
    <xf numFmtId="1" fontId="0" fillId="0" borderId="0" xfId="0" applyNumberFormat="1"/>
    <xf numFmtId="1" fontId="0" fillId="0" borderId="0" xfId="0" applyNumberFormat="1" applyAlignment="1">
      <alignment horizontal="center"/>
    </xf>
    <xf numFmtId="0" fontId="0" fillId="0" borderId="0" xfId="0" applyAlignment="1" applyProtection="1">
      <alignment horizontal="left" vertical="top" wrapText="1"/>
      <protection locked="0"/>
    </xf>
    <xf numFmtId="3" fontId="1" fillId="0" borderId="0" xfId="0" quotePrefix="1" applyNumberFormat="1" applyFont="1" applyProtection="1">
      <protection hidden="1"/>
    </xf>
    <xf numFmtId="0" fontId="4" fillId="5" borderId="0" xfId="0" applyFont="1" applyFill="1" applyAlignment="1">
      <alignment horizontal="center"/>
    </xf>
    <xf numFmtId="3" fontId="0" fillId="5" borderId="0" xfId="0" applyNumberFormat="1" applyFill="1"/>
    <xf numFmtId="0" fontId="8" fillId="0" borderId="12" xfId="0" applyFont="1" applyBorder="1"/>
    <xf numFmtId="0" fontId="8" fillId="0" borderId="14" xfId="0" applyFont="1" applyBorder="1"/>
    <xf numFmtId="0" fontId="7" fillId="0" borderId="0" xfId="0" applyFont="1" applyAlignment="1">
      <alignment horizontal="center" vertical="center"/>
    </xf>
    <xf numFmtId="0" fontId="9" fillId="0" borderId="17" xfId="0" applyFont="1" applyBorder="1" applyAlignment="1">
      <alignment vertical="center"/>
    </xf>
    <xf numFmtId="0" fontId="9" fillId="0" borderId="16" xfId="0" applyFont="1" applyBorder="1" applyAlignment="1">
      <alignment vertical="center"/>
    </xf>
    <xf numFmtId="0" fontId="9" fillId="0" borderId="18" xfId="0" applyFont="1" applyBorder="1" applyAlignment="1">
      <alignment horizontal="center" vertical="center"/>
    </xf>
    <xf numFmtId="165" fontId="9" fillId="0" borderId="19" xfId="0" applyNumberFormat="1" applyFont="1" applyBorder="1" applyAlignment="1">
      <alignment horizontal="right" vertical="center"/>
    </xf>
    <xf numFmtId="0" fontId="9" fillId="0" borderId="19" xfId="0" applyFont="1" applyBorder="1" applyAlignment="1">
      <alignment horizontal="center" vertical="center"/>
    </xf>
    <xf numFmtId="0" fontId="10" fillId="0" borderId="17" xfId="0" applyFont="1" applyBorder="1" applyAlignment="1">
      <alignment vertical="center"/>
    </xf>
    <xf numFmtId="0" fontId="10" fillId="0" borderId="16" xfId="0" applyFont="1" applyBorder="1" applyAlignment="1">
      <alignment vertical="center"/>
    </xf>
    <xf numFmtId="0" fontId="10" fillId="0" borderId="19" xfId="0" applyFont="1" applyBorder="1" applyAlignment="1">
      <alignment horizontal="center" vertical="center"/>
    </xf>
    <xf numFmtId="165" fontId="10" fillId="0" borderId="19" xfId="0" applyNumberFormat="1" applyFont="1" applyBorder="1" applyAlignment="1">
      <alignment horizontal="right" vertical="center"/>
    </xf>
    <xf numFmtId="165" fontId="9" fillId="0" borderId="20" xfId="0" applyNumberFormat="1" applyFont="1" applyBorder="1" applyAlignment="1">
      <alignment horizontal="right" vertical="center"/>
    </xf>
    <xf numFmtId="165" fontId="9" fillId="0" borderId="21" xfId="0" applyNumberFormat="1" applyFont="1" applyBorder="1" applyAlignment="1">
      <alignment horizontal="right" vertical="center"/>
    </xf>
    <xf numFmtId="0" fontId="9" fillId="0" borderId="22" xfId="0" applyFont="1" applyBorder="1" applyAlignment="1">
      <alignment vertical="center"/>
    </xf>
    <xf numFmtId="0" fontId="9" fillId="0" borderId="23" xfId="0" applyFont="1" applyBorder="1" applyAlignment="1">
      <alignment vertical="center"/>
    </xf>
    <xf numFmtId="0" fontId="9" fillId="0" borderId="16" xfId="0" applyFont="1" applyBorder="1" applyAlignment="1">
      <alignment horizontal="center" vertical="center"/>
    </xf>
    <xf numFmtId="165" fontId="9" fillId="0" borderId="16" xfId="0" applyNumberFormat="1" applyFont="1" applyBorder="1" applyAlignment="1">
      <alignment horizontal="right" vertical="center"/>
    </xf>
    <xf numFmtId="0" fontId="10" fillId="0" borderId="23" xfId="0" applyFont="1" applyBorder="1" applyAlignment="1">
      <alignment vertical="center"/>
    </xf>
    <xf numFmtId="0" fontId="0" fillId="0" borderId="0" xfId="0" applyAlignment="1">
      <alignment vertical="center"/>
    </xf>
    <xf numFmtId="0" fontId="11" fillId="0" borderId="24" xfId="0" applyFont="1" applyBorder="1" applyAlignment="1">
      <alignment vertical="center"/>
    </xf>
    <xf numFmtId="0" fontId="9" fillId="0" borderId="25" xfId="0" applyFont="1" applyBorder="1" applyAlignment="1">
      <alignment vertical="center"/>
    </xf>
    <xf numFmtId="0" fontId="9" fillId="0" borderId="17" xfId="0" applyFont="1" applyBorder="1" applyAlignment="1">
      <alignment horizontal="left" vertical="center"/>
    </xf>
    <xf numFmtId="0" fontId="9" fillId="0" borderId="19" xfId="0" applyFont="1" applyBorder="1" applyAlignment="1">
      <alignment vertical="center"/>
    </xf>
    <xf numFmtId="0" fontId="9" fillId="0" borderId="22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0" fillId="0" borderId="0" xfId="0" applyFont="1" applyAlignment="1">
      <alignment vertical="center"/>
    </xf>
    <xf numFmtId="0" fontId="9" fillId="0" borderId="20" xfId="0" applyFont="1" applyBorder="1" applyAlignment="1">
      <alignment vertical="center"/>
    </xf>
    <xf numFmtId="0" fontId="8" fillId="0" borderId="15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11" xfId="0" applyFont="1" applyBorder="1" applyAlignment="1">
      <alignment horizontal="center" vertical="center"/>
    </xf>
    <xf numFmtId="165" fontId="8" fillId="0" borderId="26" xfId="0" applyNumberFormat="1" applyFont="1" applyBorder="1" applyAlignment="1">
      <alignment horizontal="right" vertical="center" wrapText="1"/>
    </xf>
    <xf numFmtId="3" fontId="0" fillId="0" borderId="32" xfId="0" applyNumberFormat="1" applyBorder="1"/>
    <xf numFmtId="0" fontId="8" fillId="0" borderId="0" xfId="0" applyFont="1" applyAlignment="1">
      <alignment wrapText="1"/>
    </xf>
    <xf numFmtId="0" fontId="8" fillId="0" borderId="11" xfId="0" applyFont="1" applyBorder="1" applyAlignment="1">
      <alignment wrapText="1"/>
    </xf>
    <xf numFmtId="165" fontId="8" fillId="0" borderId="13" xfId="0" applyNumberFormat="1" applyFont="1" applyBorder="1" applyAlignment="1">
      <alignment horizontal="center" vertical="center" wrapText="1"/>
    </xf>
    <xf numFmtId="165" fontId="8" fillId="0" borderId="15" xfId="0" applyNumberFormat="1" applyFont="1" applyBorder="1" applyAlignment="1">
      <alignment horizontal="center" vertical="center" wrapText="1"/>
    </xf>
    <xf numFmtId="0" fontId="8" fillId="6" borderId="27" xfId="0" applyFont="1" applyFill="1" applyBorder="1" applyAlignment="1">
      <alignment horizontal="center" vertical="center"/>
    </xf>
    <xf numFmtId="0" fontId="8" fillId="6" borderId="28" xfId="0" applyFont="1" applyFill="1" applyBorder="1" applyAlignment="1">
      <alignment horizontal="center" vertical="center"/>
    </xf>
    <xf numFmtId="0" fontId="8" fillId="6" borderId="13" xfId="0" applyFont="1" applyFill="1" applyBorder="1" applyAlignment="1">
      <alignment horizontal="center" vertical="center"/>
    </xf>
    <xf numFmtId="0" fontId="8" fillId="6" borderId="15" xfId="0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left"/>
    </xf>
    <xf numFmtId="0" fontId="4" fillId="2" borderId="30" xfId="0" applyFont="1" applyFill="1" applyBorder="1" applyAlignment="1">
      <alignment horizontal="left"/>
    </xf>
    <xf numFmtId="0" fontId="4" fillId="2" borderId="31" xfId="0" applyFont="1" applyFill="1" applyBorder="1" applyAlignment="1">
      <alignment horizontal="left"/>
    </xf>
    <xf numFmtId="0" fontId="0" fillId="0" borderId="32" xfId="0" applyBorder="1" applyAlignment="1">
      <alignment horizontal="left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/>
    </xf>
    <xf numFmtId="0" fontId="0" fillId="0" borderId="3" xfId="0" applyBorder="1" applyAlignment="1">
      <alignment horizontal="left"/>
    </xf>
    <xf numFmtId="0" fontId="0" fillId="0" borderId="0" xfId="0" applyAlignment="1" applyProtection="1">
      <alignment horizontal="left" vertical="top" wrapText="1"/>
      <protection locked="0"/>
    </xf>
    <xf numFmtId="0" fontId="0" fillId="0" borderId="0" xfId="0" applyAlignment="1" applyProtection="1">
      <alignment horizontal="left"/>
      <protection locked="0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0" fillId="0" borderId="9" xfId="0" applyBorder="1" applyAlignment="1">
      <alignment horizontal="left"/>
    </xf>
    <xf numFmtId="0" fontId="0" fillId="0" borderId="8" xfId="0" applyBorder="1" applyAlignment="1">
      <alignment horizontal="left"/>
    </xf>
    <xf numFmtId="0" fontId="4" fillId="5" borderId="0" xfId="0" applyFont="1" applyFill="1" applyAlignment="1">
      <alignment horizontal="left"/>
    </xf>
  </cellXfs>
  <cellStyles count="3">
    <cellStyle name="Normal" xfId="0" builtinId="0"/>
    <cellStyle name="Normale_Foglio1" xfId="1" xr:uid="{00000000-0005-0000-0000-000001000000}"/>
    <cellStyle name="Normale_Raw data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836A2C-1C8F-46EE-8F13-D74591B7DFB6}">
  <dimension ref="A1:F139"/>
  <sheetViews>
    <sheetView tabSelected="1" topLeftCell="A13" workbookViewId="0">
      <selection activeCell="B121" sqref="B121"/>
    </sheetView>
  </sheetViews>
  <sheetFormatPr defaultRowHeight="13.2" x14ac:dyDescent="0.25"/>
  <cols>
    <col min="2" max="2" width="81.77734375" bestFit="1" customWidth="1"/>
    <col min="4" max="4" width="11.6640625" customWidth="1"/>
    <col min="5" max="5" width="14.5546875" bestFit="1" customWidth="1"/>
  </cols>
  <sheetData>
    <row r="1" spans="1:6" ht="14.4" thickBot="1" x14ac:dyDescent="0.3">
      <c r="A1" s="54"/>
      <c r="B1" s="98" t="s">
        <v>226</v>
      </c>
      <c r="C1" s="99"/>
      <c r="D1" s="99"/>
      <c r="E1" s="99"/>
      <c r="F1" s="99"/>
    </row>
    <row r="2" spans="1:6" ht="14.4" thickTop="1" x14ac:dyDescent="0.25">
      <c r="A2" s="54"/>
      <c r="B2" s="64" t="s">
        <v>227</v>
      </c>
      <c r="C2" s="102" t="s">
        <v>228</v>
      </c>
      <c r="D2" s="104" t="s">
        <v>229</v>
      </c>
      <c r="E2" s="100" t="s">
        <v>230</v>
      </c>
      <c r="F2" s="100" t="s">
        <v>231</v>
      </c>
    </row>
    <row r="3" spans="1:6" ht="25.8" customHeight="1" thickBot="1" x14ac:dyDescent="0.3">
      <c r="A3" s="54"/>
      <c r="B3" s="65"/>
      <c r="C3" s="103"/>
      <c r="D3" s="105"/>
      <c r="E3" s="101"/>
      <c r="F3" s="101"/>
    </row>
    <row r="4" spans="1:6" ht="15" thickTop="1" x14ac:dyDescent="0.25">
      <c r="A4" s="66">
        <v>1</v>
      </c>
      <c r="B4" s="67" t="s">
        <v>232</v>
      </c>
      <c r="C4" s="68">
        <v>20137</v>
      </c>
      <c r="D4" s="69" t="s">
        <v>233</v>
      </c>
      <c r="E4" s="70">
        <v>2600</v>
      </c>
      <c r="F4" s="70">
        <f>E4*1.2</f>
        <v>3120</v>
      </c>
    </row>
    <row r="5" spans="1:6" ht="14.4" x14ac:dyDescent="0.25">
      <c r="A5" s="66">
        <v>2</v>
      </c>
      <c r="B5" s="67" t="s">
        <v>140</v>
      </c>
      <c r="C5" s="68">
        <v>20044</v>
      </c>
      <c r="D5" s="71" t="s">
        <v>233</v>
      </c>
      <c r="E5" s="70">
        <v>5200</v>
      </c>
      <c r="F5" s="70">
        <f t="shared" ref="F5:F68" si="0">E5*1.2</f>
        <v>6240</v>
      </c>
    </row>
    <row r="6" spans="1:6" ht="14.4" x14ac:dyDescent="0.25">
      <c r="A6" s="66">
        <v>3</v>
      </c>
      <c r="B6" s="67" t="s">
        <v>234</v>
      </c>
      <c r="C6" s="68">
        <v>20045</v>
      </c>
      <c r="D6" s="71" t="s">
        <v>233</v>
      </c>
      <c r="E6" s="70">
        <v>1000</v>
      </c>
      <c r="F6" s="70">
        <f t="shared" si="0"/>
        <v>1200</v>
      </c>
    </row>
    <row r="7" spans="1:6" ht="14.4" x14ac:dyDescent="0.25">
      <c r="A7" s="66">
        <v>4</v>
      </c>
      <c r="B7" s="67" t="s">
        <v>235</v>
      </c>
      <c r="C7" s="68">
        <v>20043</v>
      </c>
      <c r="D7" s="71" t="s">
        <v>233</v>
      </c>
      <c r="E7" s="70">
        <v>2500</v>
      </c>
      <c r="F7" s="70">
        <f t="shared" si="0"/>
        <v>3000</v>
      </c>
    </row>
    <row r="8" spans="1:6" ht="14.4" x14ac:dyDescent="0.25">
      <c r="A8" s="66">
        <v>5</v>
      </c>
      <c r="B8" s="72" t="s">
        <v>236</v>
      </c>
      <c r="C8" s="73">
        <v>20046</v>
      </c>
      <c r="D8" s="74" t="s">
        <v>233</v>
      </c>
      <c r="E8" s="75">
        <v>4350</v>
      </c>
      <c r="F8" s="70">
        <f t="shared" si="0"/>
        <v>5220</v>
      </c>
    </row>
    <row r="9" spans="1:6" ht="14.4" x14ac:dyDescent="0.25">
      <c r="A9" s="66">
        <v>6</v>
      </c>
      <c r="B9" s="72" t="s">
        <v>237</v>
      </c>
      <c r="C9" s="73">
        <v>20120</v>
      </c>
      <c r="D9" s="74" t="s">
        <v>233</v>
      </c>
      <c r="E9" s="75">
        <v>2950</v>
      </c>
      <c r="F9" s="70">
        <f t="shared" si="0"/>
        <v>3540</v>
      </c>
    </row>
    <row r="10" spans="1:6" ht="14.4" x14ac:dyDescent="0.25">
      <c r="A10" s="66">
        <v>7</v>
      </c>
      <c r="B10" s="67" t="s">
        <v>238</v>
      </c>
      <c r="C10" s="68">
        <v>20053</v>
      </c>
      <c r="D10" s="71" t="s">
        <v>233</v>
      </c>
      <c r="E10" s="70">
        <v>4350</v>
      </c>
      <c r="F10" s="70">
        <f t="shared" si="0"/>
        <v>5220</v>
      </c>
    </row>
    <row r="11" spans="1:6" ht="14.4" x14ac:dyDescent="0.25">
      <c r="A11" s="66">
        <v>8</v>
      </c>
      <c r="B11" s="67" t="s">
        <v>239</v>
      </c>
      <c r="C11" s="68">
        <v>20047</v>
      </c>
      <c r="D11" s="71" t="s">
        <v>233</v>
      </c>
      <c r="E11" s="70">
        <v>3350</v>
      </c>
      <c r="F11" s="70">
        <f t="shared" si="0"/>
        <v>4020</v>
      </c>
    </row>
    <row r="12" spans="1:6" ht="14.4" x14ac:dyDescent="0.25">
      <c r="A12" s="66">
        <v>9</v>
      </c>
      <c r="B12" s="67" t="s">
        <v>240</v>
      </c>
      <c r="C12" s="68">
        <v>20139</v>
      </c>
      <c r="D12" s="71" t="s">
        <v>233</v>
      </c>
      <c r="E12" s="70">
        <v>1000</v>
      </c>
      <c r="F12" s="70">
        <f t="shared" si="0"/>
        <v>1200</v>
      </c>
    </row>
    <row r="13" spans="1:6" ht="14.4" x14ac:dyDescent="0.25">
      <c r="A13" s="66">
        <v>10</v>
      </c>
      <c r="B13" s="67" t="s">
        <v>241</v>
      </c>
      <c r="C13" s="68">
        <v>20048</v>
      </c>
      <c r="D13" s="71" t="s">
        <v>233</v>
      </c>
      <c r="E13" s="70">
        <v>5250</v>
      </c>
      <c r="F13" s="70">
        <f t="shared" si="0"/>
        <v>6300</v>
      </c>
    </row>
    <row r="14" spans="1:6" ht="14.4" x14ac:dyDescent="0.25">
      <c r="A14" s="66">
        <v>11</v>
      </c>
      <c r="B14" s="67" t="s">
        <v>197</v>
      </c>
      <c r="C14" s="68">
        <v>20049</v>
      </c>
      <c r="D14" s="71" t="s">
        <v>233</v>
      </c>
      <c r="E14" s="76">
        <v>3600</v>
      </c>
      <c r="F14" s="70">
        <f t="shared" si="0"/>
        <v>4320</v>
      </c>
    </row>
    <row r="15" spans="1:6" ht="14.4" x14ac:dyDescent="0.25">
      <c r="A15" s="66">
        <v>12</v>
      </c>
      <c r="B15" s="67" t="s">
        <v>242</v>
      </c>
      <c r="C15" s="68">
        <v>20051</v>
      </c>
      <c r="D15" s="71" t="s">
        <v>233</v>
      </c>
      <c r="E15" s="77">
        <v>2250</v>
      </c>
      <c r="F15" s="70">
        <f t="shared" si="0"/>
        <v>2700</v>
      </c>
    </row>
    <row r="16" spans="1:6" ht="14.4" x14ac:dyDescent="0.25">
      <c r="A16" s="66">
        <v>13</v>
      </c>
      <c r="B16" s="67" t="s">
        <v>119</v>
      </c>
      <c r="C16" s="68">
        <v>20052</v>
      </c>
      <c r="D16" s="71" t="s">
        <v>233</v>
      </c>
      <c r="E16" s="70">
        <v>4700</v>
      </c>
      <c r="F16" s="70">
        <f t="shared" si="0"/>
        <v>5640</v>
      </c>
    </row>
    <row r="17" spans="1:6" ht="14.4" x14ac:dyDescent="0.25">
      <c r="A17" s="66">
        <v>14</v>
      </c>
      <c r="B17" s="67" t="s">
        <v>243</v>
      </c>
      <c r="C17" s="68">
        <v>20056</v>
      </c>
      <c r="D17" s="71" t="s">
        <v>233</v>
      </c>
      <c r="E17" s="70">
        <v>1000</v>
      </c>
      <c r="F17" s="70">
        <f t="shared" si="0"/>
        <v>1200</v>
      </c>
    </row>
    <row r="18" spans="1:6" ht="14.4" x14ac:dyDescent="0.25">
      <c r="A18" s="66">
        <v>15</v>
      </c>
      <c r="B18" s="67" t="s">
        <v>244</v>
      </c>
      <c r="C18" s="68">
        <v>20055</v>
      </c>
      <c r="D18" s="71" t="s">
        <v>233</v>
      </c>
      <c r="E18" s="70">
        <v>5600</v>
      </c>
      <c r="F18" s="70">
        <f t="shared" si="0"/>
        <v>6720</v>
      </c>
    </row>
    <row r="19" spans="1:6" ht="14.4" x14ac:dyDescent="0.25">
      <c r="A19" s="66">
        <v>16</v>
      </c>
      <c r="B19" s="67" t="s">
        <v>245</v>
      </c>
      <c r="C19" s="68">
        <v>20057</v>
      </c>
      <c r="D19" s="71" t="s">
        <v>233</v>
      </c>
      <c r="E19" s="70"/>
      <c r="F19" s="70" t="s">
        <v>85</v>
      </c>
    </row>
    <row r="20" spans="1:6" ht="14.4" x14ac:dyDescent="0.25">
      <c r="A20" s="66">
        <v>17</v>
      </c>
      <c r="B20" s="67" t="s">
        <v>246</v>
      </c>
      <c r="C20" s="68">
        <v>20058</v>
      </c>
      <c r="D20" s="71" t="s">
        <v>233</v>
      </c>
      <c r="E20" s="70">
        <v>5200</v>
      </c>
      <c r="F20" s="70">
        <f t="shared" si="0"/>
        <v>6240</v>
      </c>
    </row>
    <row r="21" spans="1:6" ht="14.4" x14ac:dyDescent="0.25">
      <c r="A21" s="66">
        <v>18</v>
      </c>
      <c r="B21" s="67" t="s">
        <v>125</v>
      </c>
      <c r="C21" s="68">
        <v>20059</v>
      </c>
      <c r="D21" s="71" t="s">
        <v>233</v>
      </c>
      <c r="E21" s="70">
        <v>2450</v>
      </c>
      <c r="F21" s="70">
        <f t="shared" si="0"/>
        <v>2940</v>
      </c>
    </row>
    <row r="22" spans="1:6" ht="14.4" x14ac:dyDescent="0.25">
      <c r="A22" s="66">
        <v>19</v>
      </c>
      <c r="B22" s="67" t="s">
        <v>247</v>
      </c>
      <c r="C22" s="68">
        <v>20060</v>
      </c>
      <c r="D22" s="71" t="s">
        <v>233</v>
      </c>
      <c r="E22" s="70">
        <v>4250</v>
      </c>
      <c r="F22" s="70">
        <f t="shared" si="0"/>
        <v>5100</v>
      </c>
    </row>
    <row r="23" spans="1:6" ht="14.4" x14ac:dyDescent="0.25">
      <c r="A23" s="66">
        <v>20</v>
      </c>
      <c r="B23" s="72" t="s">
        <v>248</v>
      </c>
      <c r="C23" s="73">
        <v>20061</v>
      </c>
      <c r="D23" s="74" t="s">
        <v>233</v>
      </c>
      <c r="E23" s="75">
        <v>14700</v>
      </c>
      <c r="F23" s="70">
        <f t="shared" si="0"/>
        <v>17640</v>
      </c>
    </row>
    <row r="24" spans="1:6" ht="14.4" x14ac:dyDescent="0.25">
      <c r="A24" s="66">
        <v>21</v>
      </c>
      <c r="B24" s="67" t="s">
        <v>249</v>
      </c>
      <c r="C24" s="68">
        <v>20062</v>
      </c>
      <c r="D24" s="71" t="s">
        <v>233</v>
      </c>
      <c r="E24" s="70">
        <v>6550</v>
      </c>
      <c r="F24" s="70">
        <f t="shared" si="0"/>
        <v>7860</v>
      </c>
    </row>
    <row r="25" spans="1:6" ht="14.4" x14ac:dyDescent="0.25">
      <c r="A25" s="66">
        <v>22</v>
      </c>
      <c r="B25" s="67" t="s">
        <v>250</v>
      </c>
      <c r="C25" s="68">
        <v>20063</v>
      </c>
      <c r="D25" s="71" t="s">
        <v>233</v>
      </c>
      <c r="E25" s="70">
        <v>2900</v>
      </c>
      <c r="F25" s="70">
        <f t="shared" si="0"/>
        <v>3480</v>
      </c>
    </row>
    <row r="26" spans="1:6" ht="14.4" x14ac:dyDescent="0.25">
      <c r="A26" s="66">
        <v>23</v>
      </c>
      <c r="B26" s="67" t="s">
        <v>251</v>
      </c>
      <c r="C26" s="68">
        <v>20140</v>
      </c>
      <c r="D26" s="71" t="s">
        <v>233</v>
      </c>
      <c r="E26" s="70">
        <v>4300</v>
      </c>
      <c r="F26" s="70">
        <f t="shared" si="0"/>
        <v>5160</v>
      </c>
    </row>
    <row r="27" spans="1:6" ht="14.4" x14ac:dyDescent="0.25">
      <c r="A27" s="66">
        <v>24</v>
      </c>
      <c r="B27" s="67" t="s">
        <v>137</v>
      </c>
      <c r="C27" s="68">
        <v>20065</v>
      </c>
      <c r="D27" s="71" t="s">
        <v>233</v>
      </c>
      <c r="E27" s="70">
        <v>1800</v>
      </c>
      <c r="F27" s="70">
        <f t="shared" si="0"/>
        <v>2160</v>
      </c>
    </row>
    <row r="28" spans="1:6" ht="14.4" x14ac:dyDescent="0.25">
      <c r="A28" s="66">
        <v>25</v>
      </c>
      <c r="B28" s="67" t="s">
        <v>252</v>
      </c>
      <c r="C28" s="68">
        <v>20064</v>
      </c>
      <c r="D28" s="71" t="s">
        <v>233</v>
      </c>
      <c r="E28" s="70">
        <v>2600</v>
      </c>
      <c r="F28" s="70">
        <f t="shared" si="0"/>
        <v>3120</v>
      </c>
    </row>
    <row r="29" spans="1:6" ht="14.4" x14ac:dyDescent="0.25">
      <c r="A29" s="66">
        <v>26</v>
      </c>
      <c r="B29" s="67" t="s">
        <v>253</v>
      </c>
      <c r="C29" s="68">
        <v>20121</v>
      </c>
      <c r="D29" s="71" t="s">
        <v>233</v>
      </c>
      <c r="E29" s="70">
        <v>2450</v>
      </c>
      <c r="F29" s="70">
        <f t="shared" si="0"/>
        <v>2940</v>
      </c>
    </row>
    <row r="30" spans="1:6" ht="14.4" x14ac:dyDescent="0.25">
      <c r="A30" s="66">
        <v>27</v>
      </c>
      <c r="B30" s="67" t="s">
        <v>254</v>
      </c>
      <c r="C30" s="68">
        <v>20066</v>
      </c>
      <c r="D30" s="71" t="s">
        <v>233</v>
      </c>
      <c r="E30" s="70">
        <v>3900</v>
      </c>
      <c r="F30" s="70">
        <f t="shared" si="0"/>
        <v>4680</v>
      </c>
    </row>
    <row r="31" spans="1:6" ht="14.4" x14ac:dyDescent="0.25">
      <c r="A31" s="66">
        <v>28</v>
      </c>
      <c r="B31" s="67" t="s">
        <v>255</v>
      </c>
      <c r="C31" s="68">
        <v>20067</v>
      </c>
      <c r="D31" s="71" t="s">
        <v>233</v>
      </c>
      <c r="E31" s="70">
        <v>8350</v>
      </c>
      <c r="F31" s="70">
        <f t="shared" si="0"/>
        <v>10020</v>
      </c>
    </row>
    <row r="32" spans="1:6" ht="14.4" x14ac:dyDescent="0.25">
      <c r="A32" s="66">
        <v>29</v>
      </c>
      <c r="B32" s="67" t="s">
        <v>256</v>
      </c>
      <c r="C32" s="78">
        <v>20068</v>
      </c>
      <c r="D32" s="71" t="s">
        <v>233</v>
      </c>
      <c r="E32" s="70">
        <v>3400</v>
      </c>
      <c r="F32" s="70">
        <f t="shared" si="0"/>
        <v>4080</v>
      </c>
    </row>
    <row r="33" spans="1:6" ht="14.4" x14ac:dyDescent="0.25">
      <c r="A33" s="66">
        <v>30</v>
      </c>
      <c r="B33" s="67" t="s">
        <v>257</v>
      </c>
      <c r="C33" s="79">
        <v>20069</v>
      </c>
      <c r="D33" s="71" t="s">
        <v>233</v>
      </c>
      <c r="E33" s="70">
        <v>9650</v>
      </c>
      <c r="F33" s="70">
        <f t="shared" si="0"/>
        <v>11580</v>
      </c>
    </row>
    <row r="34" spans="1:6" ht="14.4" x14ac:dyDescent="0.25">
      <c r="A34" s="66">
        <v>31</v>
      </c>
      <c r="B34" s="67" t="s">
        <v>258</v>
      </c>
      <c r="C34" s="68">
        <v>20136</v>
      </c>
      <c r="D34" s="71" t="s">
        <v>233</v>
      </c>
      <c r="E34" s="70">
        <v>2450</v>
      </c>
      <c r="F34" s="70">
        <f t="shared" si="0"/>
        <v>2940</v>
      </c>
    </row>
    <row r="35" spans="1:6" ht="14.4" x14ac:dyDescent="0.25">
      <c r="A35" s="66">
        <v>32</v>
      </c>
      <c r="B35" s="67" t="s">
        <v>259</v>
      </c>
      <c r="C35" s="78">
        <v>20003</v>
      </c>
      <c r="D35" s="71" t="s">
        <v>233</v>
      </c>
      <c r="E35" s="70">
        <v>1300</v>
      </c>
      <c r="F35" s="70">
        <f t="shared" si="0"/>
        <v>1560</v>
      </c>
    </row>
    <row r="36" spans="1:6" ht="14.4" x14ac:dyDescent="0.25">
      <c r="A36" s="66">
        <v>33</v>
      </c>
      <c r="B36" s="67" t="s">
        <v>260</v>
      </c>
      <c r="C36" s="68">
        <v>20070</v>
      </c>
      <c r="D36" s="71" t="s">
        <v>233</v>
      </c>
      <c r="E36" s="70">
        <v>4000</v>
      </c>
      <c r="F36" s="70">
        <f t="shared" si="0"/>
        <v>4800</v>
      </c>
    </row>
    <row r="37" spans="1:6" ht="14.4" x14ac:dyDescent="0.25">
      <c r="A37" s="66">
        <v>34</v>
      </c>
      <c r="B37" s="67" t="s">
        <v>261</v>
      </c>
      <c r="C37" s="68">
        <v>20090</v>
      </c>
      <c r="D37" s="71" t="s">
        <v>233</v>
      </c>
      <c r="E37" s="70">
        <v>3400</v>
      </c>
      <c r="F37" s="70">
        <f t="shared" si="0"/>
        <v>4080</v>
      </c>
    </row>
    <row r="38" spans="1:6" ht="14.4" x14ac:dyDescent="0.25">
      <c r="A38" s="66">
        <v>35</v>
      </c>
      <c r="B38" s="67" t="s">
        <v>262</v>
      </c>
      <c r="C38" s="68">
        <v>20091</v>
      </c>
      <c r="D38" s="71" t="s">
        <v>233</v>
      </c>
      <c r="E38" s="70">
        <v>1000</v>
      </c>
      <c r="F38" s="70">
        <f t="shared" si="0"/>
        <v>1200</v>
      </c>
    </row>
    <row r="39" spans="1:6" ht="14.4" x14ac:dyDescent="0.25">
      <c r="A39" s="66">
        <v>36</v>
      </c>
      <c r="B39" s="67" t="s">
        <v>263</v>
      </c>
      <c r="C39" s="68">
        <v>20131</v>
      </c>
      <c r="D39" s="80" t="s">
        <v>233</v>
      </c>
      <c r="E39" s="81">
        <v>1000</v>
      </c>
      <c r="F39" s="70">
        <f t="shared" si="0"/>
        <v>1200</v>
      </c>
    </row>
    <row r="40" spans="1:6" ht="14.4" x14ac:dyDescent="0.25">
      <c r="A40" s="66">
        <v>37</v>
      </c>
      <c r="B40" s="67" t="s">
        <v>264</v>
      </c>
      <c r="C40" s="68">
        <v>20123</v>
      </c>
      <c r="D40" s="71" t="s">
        <v>233</v>
      </c>
      <c r="E40" s="70">
        <v>4350</v>
      </c>
      <c r="F40" s="70">
        <f t="shared" si="0"/>
        <v>5220</v>
      </c>
    </row>
    <row r="41" spans="1:6" ht="14.4" x14ac:dyDescent="0.25">
      <c r="A41" s="66">
        <v>38</v>
      </c>
      <c r="B41" s="67" t="s">
        <v>265</v>
      </c>
      <c r="C41" s="68">
        <v>20071</v>
      </c>
      <c r="D41" s="71" t="s">
        <v>233</v>
      </c>
      <c r="E41" s="70">
        <v>1000</v>
      </c>
      <c r="F41" s="70">
        <f t="shared" si="0"/>
        <v>1200</v>
      </c>
    </row>
    <row r="42" spans="1:6" ht="14.4" x14ac:dyDescent="0.25">
      <c r="A42" s="66">
        <v>39</v>
      </c>
      <c r="B42" s="67" t="s">
        <v>266</v>
      </c>
      <c r="C42" s="68">
        <v>20116</v>
      </c>
      <c r="D42" s="71" t="s">
        <v>233</v>
      </c>
      <c r="E42" s="70">
        <v>4050</v>
      </c>
      <c r="F42" s="70">
        <f t="shared" si="0"/>
        <v>4860</v>
      </c>
    </row>
    <row r="43" spans="1:6" ht="14.4" x14ac:dyDescent="0.25">
      <c r="A43" s="66">
        <v>40</v>
      </c>
      <c r="B43" s="67" t="s">
        <v>267</v>
      </c>
      <c r="C43" s="68">
        <v>20072</v>
      </c>
      <c r="D43" s="71" t="s">
        <v>233</v>
      </c>
      <c r="E43" s="70">
        <v>1000</v>
      </c>
      <c r="F43" s="70">
        <f t="shared" si="0"/>
        <v>1200</v>
      </c>
    </row>
    <row r="44" spans="1:6" ht="14.4" x14ac:dyDescent="0.25">
      <c r="A44" s="66">
        <v>41</v>
      </c>
      <c r="B44" s="72" t="s">
        <v>268</v>
      </c>
      <c r="C44" s="82">
        <v>20073</v>
      </c>
      <c r="D44" s="74" t="s">
        <v>233</v>
      </c>
      <c r="E44" s="75">
        <v>1800</v>
      </c>
      <c r="F44" s="70">
        <f t="shared" si="0"/>
        <v>2160</v>
      </c>
    </row>
    <row r="45" spans="1:6" ht="14.4" x14ac:dyDescent="0.25">
      <c r="A45" s="66">
        <v>42</v>
      </c>
      <c r="B45" s="67" t="s">
        <v>269</v>
      </c>
      <c r="C45" s="68">
        <v>20074</v>
      </c>
      <c r="D45" s="71" t="s">
        <v>233</v>
      </c>
      <c r="E45" s="70">
        <v>1800</v>
      </c>
      <c r="F45" s="70">
        <f t="shared" si="0"/>
        <v>2160</v>
      </c>
    </row>
    <row r="46" spans="1:6" ht="14.4" x14ac:dyDescent="0.25">
      <c r="A46" s="66">
        <v>43</v>
      </c>
      <c r="B46" s="67" t="s">
        <v>270</v>
      </c>
      <c r="C46" s="68">
        <v>20117</v>
      </c>
      <c r="D46" s="71" t="s">
        <v>233</v>
      </c>
      <c r="E46" s="70">
        <v>1000</v>
      </c>
      <c r="F46" s="70">
        <f t="shared" si="0"/>
        <v>1200</v>
      </c>
    </row>
    <row r="47" spans="1:6" ht="14.4" x14ac:dyDescent="0.25">
      <c r="A47" s="66">
        <v>44</v>
      </c>
      <c r="B47" s="67" t="s">
        <v>271</v>
      </c>
      <c r="C47" s="68">
        <v>20077</v>
      </c>
      <c r="D47" s="71" t="s">
        <v>233</v>
      </c>
      <c r="E47" s="70">
        <v>6250</v>
      </c>
      <c r="F47" s="70">
        <f t="shared" si="0"/>
        <v>7500</v>
      </c>
    </row>
    <row r="48" spans="1:6" ht="14.4" x14ac:dyDescent="0.25">
      <c r="A48" s="66">
        <v>45</v>
      </c>
      <c r="B48" s="67" t="s">
        <v>272</v>
      </c>
      <c r="C48" s="83">
        <v>20076</v>
      </c>
      <c r="D48" s="71" t="s">
        <v>233</v>
      </c>
      <c r="E48" s="70">
        <v>2450</v>
      </c>
      <c r="F48" s="70">
        <f t="shared" si="0"/>
        <v>2940</v>
      </c>
    </row>
    <row r="49" spans="1:6" ht="14.4" x14ac:dyDescent="0.25">
      <c r="A49" s="66">
        <v>46</v>
      </c>
      <c r="B49" s="67" t="s">
        <v>273</v>
      </c>
      <c r="C49" s="68">
        <v>20075</v>
      </c>
      <c r="D49" s="71" t="s">
        <v>233</v>
      </c>
      <c r="E49" s="70">
        <v>2250</v>
      </c>
      <c r="F49" s="70">
        <f t="shared" si="0"/>
        <v>2700</v>
      </c>
    </row>
    <row r="50" spans="1:6" ht="14.4" x14ac:dyDescent="0.25">
      <c r="A50" s="66">
        <v>47</v>
      </c>
      <c r="B50" s="67" t="s">
        <v>274</v>
      </c>
      <c r="C50" s="68">
        <v>20132</v>
      </c>
      <c r="D50" s="71" t="s">
        <v>233</v>
      </c>
      <c r="E50" s="70">
        <v>1000</v>
      </c>
      <c r="F50" s="70">
        <f t="shared" si="0"/>
        <v>1200</v>
      </c>
    </row>
    <row r="51" spans="1:6" ht="14.4" x14ac:dyDescent="0.25">
      <c r="A51" s="66">
        <v>48</v>
      </c>
      <c r="B51" s="67" t="s">
        <v>275</v>
      </c>
      <c r="C51" s="68">
        <v>20078</v>
      </c>
      <c r="D51" s="71" t="s">
        <v>233</v>
      </c>
      <c r="E51" s="70">
        <v>3400</v>
      </c>
      <c r="F51" s="70">
        <f t="shared" si="0"/>
        <v>4080</v>
      </c>
    </row>
    <row r="52" spans="1:6" ht="14.4" x14ac:dyDescent="0.25">
      <c r="A52" s="66">
        <v>49</v>
      </c>
      <c r="B52" s="67" t="s">
        <v>276</v>
      </c>
      <c r="C52" s="68">
        <v>20144</v>
      </c>
      <c r="D52" s="71" t="s">
        <v>233</v>
      </c>
      <c r="E52" s="70">
        <v>1750</v>
      </c>
      <c r="F52" s="70">
        <f t="shared" si="0"/>
        <v>2100</v>
      </c>
    </row>
    <row r="53" spans="1:6" ht="14.4" x14ac:dyDescent="0.25">
      <c r="A53" s="66">
        <v>50</v>
      </c>
      <c r="B53" s="67" t="s">
        <v>277</v>
      </c>
      <c r="C53" s="68">
        <v>20080</v>
      </c>
      <c r="D53" s="71" t="s">
        <v>233</v>
      </c>
      <c r="E53" s="70">
        <v>1000</v>
      </c>
      <c r="F53" s="70">
        <f t="shared" si="0"/>
        <v>1200</v>
      </c>
    </row>
    <row r="54" spans="1:6" ht="14.4" x14ac:dyDescent="0.25">
      <c r="A54" s="66">
        <v>51</v>
      </c>
      <c r="B54" s="67" t="s">
        <v>179</v>
      </c>
      <c r="C54" s="68">
        <v>20079</v>
      </c>
      <c r="D54" s="71" t="s">
        <v>233</v>
      </c>
      <c r="E54" s="70">
        <v>5750</v>
      </c>
      <c r="F54" s="70">
        <f t="shared" si="0"/>
        <v>6900</v>
      </c>
    </row>
    <row r="55" spans="1:6" ht="14.4" x14ac:dyDescent="0.25">
      <c r="A55" s="66">
        <v>52</v>
      </c>
      <c r="B55" s="67" t="s">
        <v>86</v>
      </c>
      <c r="C55" s="68">
        <v>20081</v>
      </c>
      <c r="D55" s="71" t="s">
        <v>233</v>
      </c>
      <c r="E55" s="70">
        <v>2450</v>
      </c>
      <c r="F55" s="70">
        <f t="shared" si="0"/>
        <v>2940</v>
      </c>
    </row>
    <row r="56" spans="1:6" ht="14.4" x14ac:dyDescent="0.25">
      <c r="A56" s="66">
        <v>53</v>
      </c>
      <c r="B56" s="84" t="s">
        <v>278</v>
      </c>
      <c r="C56" s="85">
        <v>20147</v>
      </c>
      <c r="D56" s="71" t="s">
        <v>233</v>
      </c>
      <c r="E56" s="70">
        <v>2000</v>
      </c>
      <c r="F56" s="70">
        <f t="shared" si="0"/>
        <v>2400</v>
      </c>
    </row>
    <row r="57" spans="1:6" ht="14.4" x14ac:dyDescent="0.25">
      <c r="A57" s="66">
        <v>54</v>
      </c>
      <c r="B57" s="67" t="s">
        <v>279</v>
      </c>
      <c r="C57" s="68">
        <v>20082</v>
      </c>
      <c r="D57" s="71" t="s">
        <v>233</v>
      </c>
      <c r="E57" s="70">
        <v>1950</v>
      </c>
      <c r="F57" s="70">
        <f t="shared" si="0"/>
        <v>2340</v>
      </c>
    </row>
    <row r="58" spans="1:6" ht="14.4" x14ac:dyDescent="0.25">
      <c r="A58" s="66">
        <v>55</v>
      </c>
      <c r="B58" s="67" t="s">
        <v>280</v>
      </c>
      <c r="C58" s="68">
        <v>20083</v>
      </c>
      <c r="D58" s="71" t="s">
        <v>233</v>
      </c>
      <c r="E58" s="70">
        <v>2800</v>
      </c>
      <c r="F58" s="70">
        <f t="shared" si="0"/>
        <v>3360</v>
      </c>
    </row>
    <row r="59" spans="1:6" ht="14.4" x14ac:dyDescent="0.25">
      <c r="A59" s="66">
        <v>56</v>
      </c>
      <c r="B59" s="86" t="s">
        <v>281</v>
      </c>
      <c r="C59" s="68">
        <v>20129</v>
      </c>
      <c r="D59" s="71" t="s">
        <v>233</v>
      </c>
      <c r="E59" s="70">
        <v>2450</v>
      </c>
      <c r="F59" s="70">
        <f t="shared" si="0"/>
        <v>2940</v>
      </c>
    </row>
    <row r="60" spans="1:6" ht="14.4" x14ac:dyDescent="0.25">
      <c r="A60" s="66">
        <v>57</v>
      </c>
      <c r="B60" s="86" t="s">
        <v>282</v>
      </c>
      <c r="C60" s="68">
        <v>20138</v>
      </c>
      <c r="D60" s="71" t="s">
        <v>233</v>
      </c>
      <c r="E60" s="70">
        <v>3950</v>
      </c>
      <c r="F60" s="70">
        <f t="shared" si="0"/>
        <v>4740</v>
      </c>
    </row>
    <row r="61" spans="1:6" ht="14.4" x14ac:dyDescent="0.25">
      <c r="A61" s="66">
        <v>58</v>
      </c>
      <c r="B61" s="67" t="s">
        <v>283</v>
      </c>
      <c r="C61" s="68">
        <v>20084</v>
      </c>
      <c r="D61" s="71" t="s">
        <v>233</v>
      </c>
      <c r="E61" s="70">
        <v>1000</v>
      </c>
      <c r="F61" s="70">
        <f t="shared" si="0"/>
        <v>1200</v>
      </c>
    </row>
    <row r="62" spans="1:6" ht="14.4" x14ac:dyDescent="0.25">
      <c r="A62" s="66">
        <v>59</v>
      </c>
      <c r="B62" s="67" t="s">
        <v>284</v>
      </c>
      <c r="C62" s="68">
        <v>20150</v>
      </c>
      <c r="D62" s="71" t="s">
        <v>233</v>
      </c>
      <c r="E62" s="70">
        <v>1000</v>
      </c>
      <c r="F62" s="70">
        <f t="shared" si="0"/>
        <v>1200</v>
      </c>
    </row>
    <row r="63" spans="1:6" ht="14.4" x14ac:dyDescent="0.25">
      <c r="A63" s="66">
        <v>60</v>
      </c>
      <c r="B63" s="67" t="s">
        <v>285</v>
      </c>
      <c r="C63" s="68">
        <v>20085</v>
      </c>
      <c r="D63" s="71" t="s">
        <v>233</v>
      </c>
      <c r="E63" s="70">
        <v>4700</v>
      </c>
      <c r="F63" s="70">
        <f t="shared" si="0"/>
        <v>5640</v>
      </c>
    </row>
    <row r="64" spans="1:6" ht="14.4" x14ac:dyDescent="0.25">
      <c r="A64" s="66">
        <v>61</v>
      </c>
      <c r="B64" s="67" t="s">
        <v>286</v>
      </c>
      <c r="C64" s="68">
        <v>20086</v>
      </c>
      <c r="D64" s="71" t="s">
        <v>233</v>
      </c>
      <c r="E64" s="70">
        <v>4500</v>
      </c>
      <c r="F64" s="70">
        <f t="shared" si="0"/>
        <v>5400</v>
      </c>
    </row>
    <row r="65" spans="1:6" ht="14.4" x14ac:dyDescent="0.25">
      <c r="A65" s="66">
        <v>62</v>
      </c>
      <c r="B65" s="67" t="s">
        <v>287</v>
      </c>
      <c r="C65" s="68">
        <v>20088</v>
      </c>
      <c r="D65" s="71" t="s">
        <v>233</v>
      </c>
      <c r="E65" s="70">
        <v>2850</v>
      </c>
      <c r="F65" s="70">
        <f t="shared" si="0"/>
        <v>3420</v>
      </c>
    </row>
    <row r="66" spans="1:6" ht="14.4" x14ac:dyDescent="0.25">
      <c r="A66" s="66">
        <v>63</v>
      </c>
      <c r="B66" s="67" t="s">
        <v>288</v>
      </c>
      <c r="C66" s="87">
        <v>40104</v>
      </c>
      <c r="D66" s="71" t="s">
        <v>233</v>
      </c>
      <c r="E66" s="70">
        <v>5400</v>
      </c>
      <c r="F66" s="70">
        <f t="shared" si="0"/>
        <v>6480</v>
      </c>
    </row>
    <row r="67" spans="1:6" ht="14.4" x14ac:dyDescent="0.25">
      <c r="A67" s="66">
        <v>64</v>
      </c>
      <c r="B67" s="67" t="s">
        <v>289</v>
      </c>
      <c r="C67" s="79">
        <v>20092</v>
      </c>
      <c r="D67" s="71" t="s">
        <v>233</v>
      </c>
      <c r="E67" s="70">
        <v>10050</v>
      </c>
      <c r="F67" s="70">
        <f t="shared" si="0"/>
        <v>12060</v>
      </c>
    </row>
    <row r="68" spans="1:6" ht="14.4" x14ac:dyDescent="0.25">
      <c r="A68" s="66">
        <v>65</v>
      </c>
      <c r="B68" s="67" t="s">
        <v>214</v>
      </c>
      <c r="C68" s="68">
        <v>20094</v>
      </c>
      <c r="D68" s="71" t="s">
        <v>233</v>
      </c>
      <c r="E68" s="70">
        <v>4350</v>
      </c>
      <c r="F68" s="70">
        <f t="shared" si="0"/>
        <v>5220</v>
      </c>
    </row>
    <row r="69" spans="1:6" ht="14.4" x14ac:dyDescent="0.25">
      <c r="A69" s="66">
        <v>66</v>
      </c>
      <c r="B69" s="67" t="s">
        <v>290</v>
      </c>
      <c r="C69" s="68">
        <v>20093</v>
      </c>
      <c r="D69" s="71" t="s">
        <v>233</v>
      </c>
      <c r="E69" s="70">
        <v>1500</v>
      </c>
      <c r="F69" s="70">
        <f t="shared" ref="F69:F132" si="1">E69*1.2</f>
        <v>1800</v>
      </c>
    </row>
    <row r="70" spans="1:6" ht="14.4" x14ac:dyDescent="0.25">
      <c r="A70" s="66">
        <v>67</v>
      </c>
      <c r="B70" s="67" t="s">
        <v>291</v>
      </c>
      <c r="C70" s="68">
        <v>20127</v>
      </c>
      <c r="D70" s="71" t="s">
        <v>233</v>
      </c>
      <c r="E70" s="70">
        <v>1500</v>
      </c>
      <c r="F70" s="70">
        <f t="shared" si="1"/>
        <v>1800</v>
      </c>
    </row>
    <row r="71" spans="1:6" ht="14.4" x14ac:dyDescent="0.25">
      <c r="A71" s="66">
        <v>68</v>
      </c>
      <c r="B71" s="67" t="s">
        <v>292</v>
      </c>
      <c r="C71" s="68">
        <v>20095</v>
      </c>
      <c r="D71" s="71" t="s">
        <v>233</v>
      </c>
      <c r="E71" s="70">
        <v>5150</v>
      </c>
      <c r="F71" s="70">
        <f t="shared" si="1"/>
        <v>6180</v>
      </c>
    </row>
    <row r="72" spans="1:6" ht="14.4" x14ac:dyDescent="0.25">
      <c r="A72" s="66">
        <v>69</v>
      </c>
      <c r="B72" s="67" t="s">
        <v>293</v>
      </c>
      <c r="C72" s="68">
        <v>20096</v>
      </c>
      <c r="D72" s="71" t="s">
        <v>233</v>
      </c>
      <c r="E72" s="70">
        <v>4100</v>
      </c>
      <c r="F72" s="70">
        <f t="shared" si="1"/>
        <v>4920</v>
      </c>
    </row>
    <row r="73" spans="1:6" ht="14.4" x14ac:dyDescent="0.25">
      <c r="A73" s="66">
        <v>70</v>
      </c>
      <c r="B73" s="67" t="s">
        <v>294</v>
      </c>
      <c r="C73" s="79">
        <v>20097</v>
      </c>
      <c r="D73" s="71" t="s">
        <v>233</v>
      </c>
      <c r="E73" s="70">
        <v>2600</v>
      </c>
      <c r="F73" s="70">
        <f t="shared" si="1"/>
        <v>3120</v>
      </c>
    </row>
    <row r="74" spans="1:6" ht="14.4" x14ac:dyDescent="0.25">
      <c r="A74" s="66">
        <v>71</v>
      </c>
      <c r="B74" s="67" t="s">
        <v>295</v>
      </c>
      <c r="C74" s="68">
        <v>20053</v>
      </c>
      <c r="D74" s="71" t="s">
        <v>233</v>
      </c>
      <c r="E74" s="70">
        <v>6550</v>
      </c>
      <c r="F74" s="70">
        <f t="shared" si="1"/>
        <v>7860</v>
      </c>
    </row>
    <row r="75" spans="1:6" ht="14.4" x14ac:dyDescent="0.25">
      <c r="A75" s="66">
        <v>72</v>
      </c>
      <c r="B75" s="67" t="s">
        <v>296</v>
      </c>
      <c r="C75" s="68">
        <v>20098</v>
      </c>
      <c r="D75" s="71" t="s">
        <v>233</v>
      </c>
      <c r="E75" s="70">
        <v>2400</v>
      </c>
      <c r="F75" s="70">
        <f t="shared" si="1"/>
        <v>2880</v>
      </c>
    </row>
    <row r="76" spans="1:6" ht="14.4" x14ac:dyDescent="0.25">
      <c r="A76" s="66">
        <v>73</v>
      </c>
      <c r="B76" s="67" t="s">
        <v>297</v>
      </c>
      <c r="C76" s="68">
        <v>20130</v>
      </c>
      <c r="D76" s="80" t="s">
        <v>233</v>
      </c>
      <c r="E76" s="81">
        <v>4800</v>
      </c>
      <c r="F76" s="70">
        <f t="shared" si="1"/>
        <v>5760</v>
      </c>
    </row>
    <row r="77" spans="1:6" ht="14.4" x14ac:dyDescent="0.25">
      <c r="A77" s="66">
        <v>74</v>
      </c>
      <c r="B77" s="67" t="s">
        <v>298</v>
      </c>
      <c r="C77" s="68">
        <v>20109</v>
      </c>
      <c r="D77" s="88" t="s">
        <v>233</v>
      </c>
      <c r="E77" s="81">
        <v>2450</v>
      </c>
      <c r="F77" s="70">
        <f t="shared" si="1"/>
        <v>2940</v>
      </c>
    </row>
    <row r="78" spans="1:6" ht="14.4" x14ac:dyDescent="0.25">
      <c r="A78" s="66">
        <v>75</v>
      </c>
      <c r="B78" s="67" t="s">
        <v>299</v>
      </c>
      <c r="C78" s="68">
        <v>20135</v>
      </c>
      <c r="D78" s="88" t="s">
        <v>233</v>
      </c>
      <c r="E78" s="81">
        <v>1000</v>
      </c>
      <c r="F78" s="70">
        <f t="shared" si="1"/>
        <v>1200</v>
      </c>
    </row>
    <row r="79" spans="1:6" ht="14.4" x14ac:dyDescent="0.25">
      <c r="A79" s="66">
        <v>76</v>
      </c>
      <c r="B79" s="67" t="s">
        <v>300</v>
      </c>
      <c r="C79" s="68">
        <v>20108</v>
      </c>
      <c r="D79" s="88" t="s">
        <v>233</v>
      </c>
      <c r="E79" s="81">
        <v>1000</v>
      </c>
      <c r="F79" s="70">
        <f t="shared" si="1"/>
        <v>1200</v>
      </c>
    </row>
    <row r="80" spans="1:6" ht="14.4" x14ac:dyDescent="0.25">
      <c r="A80" s="66">
        <v>77</v>
      </c>
      <c r="B80" s="67" t="s">
        <v>301</v>
      </c>
      <c r="C80" s="79">
        <v>20103</v>
      </c>
      <c r="D80" s="88" t="s">
        <v>233</v>
      </c>
      <c r="E80" s="81">
        <v>4000</v>
      </c>
      <c r="F80" s="70">
        <f t="shared" si="1"/>
        <v>4800</v>
      </c>
    </row>
    <row r="81" spans="1:6" ht="14.4" x14ac:dyDescent="0.25">
      <c r="A81" s="66">
        <v>78</v>
      </c>
      <c r="B81" s="67" t="s">
        <v>302</v>
      </c>
      <c r="C81" s="68">
        <v>20099</v>
      </c>
      <c r="D81" s="89" t="s">
        <v>233</v>
      </c>
      <c r="E81" s="70">
        <v>2250</v>
      </c>
      <c r="F81" s="70">
        <f t="shared" si="1"/>
        <v>2700</v>
      </c>
    </row>
    <row r="82" spans="1:6" ht="14.4" x14ac:dyDescent="0.25">
      <c r="A82" s="66">
        <v>79</v>
      </c>
      <c r="B82" s="67" t="s">
        <v>303</v>
      </c>
      <c r="C82" s="68">
        <v>20105</v>
      </c>
      <c r="D82" s="71" t="s">
        <v>233</v>
      </c>
      <c r="E82" s="76">
        <v>1300</v>
      </c>
      <c r="F82" s="70">
        <f t="shared" si="1"/>
        <v>1560</v>
      </c>
    </row>
    <row r="83" spans="1:6" ht="14.4" x14ac:dyDescent="0.25">
      <c r="A83" s="66">
        <v>80</v>
      </c>
      <c r="B83" s="67" t="s">
        <v>304</v>
      </c>
      <c r="C83" s="68">
        <v>20107</v>
      </c>
      <c r="D83" s="71" t="s">
        <v>233</v>
      </c>
      <c r="E83" s="77">
        <v>3950</v>
      </c>
      <c r="F83" s="70">
        <f t="shared" si="1"/>
        <v>4740</v>
      </c>
    </row>
    <row r="84" spans="1:6" ht="14.4" x14ac:dyDescent="0.25">
      <c r="A84" s="66">
        <v>81</v>
      </c>
      <c r="B84" s="67" t="s">
        <v>305</v>
      </c>
      <c r="C84" s="68"/>
      <c r="D84" s="71" t="s">
        <v>233</v>
      </c>
      <c r="E84" s="70">
        <v>0</v>
      </c>
      <c r="F84" s="70">
        <f t="shared" si="1"/>
        <v>0</v>
      </c>
    </row>
    <row r="85" spans="1:6" ht="14.4" x14ac:dyDescent="0.25">
      <c r="A85" s="66">
        <v>82</v>
      </c>
      <c r="B85" s="67" t="s">
        <v>306</v>
      </c>
      <c r="C85" s="68">
        <v>20102</v>
      </c>
      <c r="D85" s="71" t="s">
        <v>233</v>
      </c>
      <c r="E85" s="70">
        <v>4000</v>
      </c>
      <c r="F85" s="70">
        <f t="shared" si="1"/>
        <v>4800</v>
      </c>
    </row>
    <row r="86" spans="1:6" ht="14.4" x14ac:dyDescent="0.25">
      <c r="A86" s="66">
        <v>83</v>
      </c>
      <c r="B86" s="67" t="s">
        <v>307</v>
      </c>
      <c r="C86" s="68">
        <v>20106</v>
      </c>
      <c r="D86" s="71" t="s">
        <v>233</v>
      </c>
      <c r="E86" s="70">
        <v>1750</v>
      </c>
      <c r="F86" s="70">
        <f t="shared" si="1"/>
        <v>2100</v>
      </c>
    </row>
    <row r="87" spans="1:6" ht="14.4" x14ac:dyDescent="0.25">
      <c r="A87" s="66">
        <v>84</v>
      </c>
      <c r="B87" s="67" t="s">
        <v>308</v>
      </c>
      <c r="C87" s="68">
        <v>20104</v>
      </c>
      <c r="D87" s="71" t="s">
        <v>233</v>
      </c>
      <c r="E87" s="70">
        <v>1800</v>
      </c>
      <c r="F87" s="70">
        <f t="shared" si="1"/>
        <v>2160</v>
      </c>
    </row>
    <row r="88" spans="1:6" ht="14.4" x14ac:dyDescent="0.25">
      <c r="A88" s="66">
        <v>85</v>
      </c>
      <c r="B88" s="67" t="s">
        <v>309</v>
      </c>
      <c r="C88" s="79">
        <v>20100</v>
      </c>
      <c r="D88" s="71" t="s">
        <v>233</v>
      </c>
      <c r="E88" s="70">
        <v>3300</v>
      </c>
      <c r="F88" s="70">
        <f t="shared" si="1"/>
        <v>3960</v>
      </c>
    </row>
    <row r="89" spans="1:6" ht="14.4" x14ac:dyDescent="0.25">
      <c r="A89" s="66">
        <v>86</v>
      </c>
      <c r="B89" s="67" t="s">
        <v>310</v>
      </c>
      <c r="C89" s="68"/>
      <c r="D89" s="71" t="s">
        <v>233</v>
      </c>
      <c r="E89" s="70">
        <v>0</v>
      </c>
      <c r="F89" s="70">
        <f t="shared" si="1"/>
        <v>0</v>
      </c>
    </row>
    <row r="90" spans="1:6" ht="14.4" x14ac:dyDescent="0.25">
      <c r="A90" s="66">
        <v>87</v>
      </c>
      <c r="B90" s="67" t="s">
        <v>311</v>
      </c>
      <c r="C90" s="68">
        <v>20112</v>
      </c>
      <c r="D90" s="89" t="s">
        <v>233</v>
      </c>
      <c r="E90" s="70">
        <v>6650</v>
      </c>
      <c r="F90" s="70">
        <f t="shared" si="1"/>
        <v>7980</v>
      </c>
    </row>
    <row r="91" spans="1:6" ht="14.4" x14ac:dyDescent="0.25">
      <c r="A91" s="66">
        <v>88</v>
      </c>
      <c r="B91" s="67" t="s">
        <v>312</v>
      </c>
      <c r="C91" s="68">
        <v>20111</v>
      </c>
      <c r="D91" s="89" t="s">
        <v>233</v>
      </c>
      <c r="E91" s="70">
        <v>1300</v>
      </c>
      <c r="F91" s="70">
        <f t="shared" si="1"/>
        <v>1560</v>
      </c>
    </row>
    <row r="92" spans="1:6" ht="13.8" x14ac:dyDescent="0.25">
      <c r="A92" s="90"/>
      <c r="B92" s="67"/>
      <c r="C92" s="68"/>
      <c r="D92" s="71"/>
      <c r="E92" s="70"/>
      <c r="F92" s="70">
        <f t="shared" si="1"/>
        <v>0</v>
      </c>
    </row>
    <row r="93" spans="1:6" ht="14.4" x14ac:dyDescent="0.25">
      <c r="A93" s="66">
        <v>1</v>
      </c>
      <c r="B93" s="67" t="s">
        <v>313</v>
      </c>
      <c r="C93" s="68">
        <v>20038</v>
      </c>
      <c r="D93" s="71" t="s">
        <v>314</v>
      </c>
      <c r="E93" s="70">
        <v>1000</v>
      </c>
      <c r="F93" s="70">
        <f t="shared" si="1"/>
        <v>1200</v>
      </c>
    </row>
    <row r="94" spans="1:6" ht="14.4" x14ac:dyDescent="0.25">
      <c r="A94" s="66">
        <v>2</v>
      </c>
      <c r="B94" s="67" t="s">
        <v>315</v>
      </c>
      <c r="C94" s="68">
        <v>20016</v>
      </c>
      <c r="D94" s="71" t="s">
        <v>314</v>
      </c>
      <c r="E94" s="70">
        <v>1000</v>
      </c>
      <c r="F94" s="70">
        <f t="shared" si="1"/>
        <v>1200</v>
      </c>
    </row>
    <row r="95" spans="1:6" ht="14.4" x14ac:dyDescent="0.25">
      <c r="A95" s="66">
        <v>3</v>
      </c>
      <c r="B95" s="67" t="s">
        <v>316</v>
      </c>
      <c r="C95" s="68">
        <v>20148</v>
      </c>
      <c r="D95" s="71" t="s">
        <v>314</v>
      </c>
      <c r="E95" s="70">
        <v>1000</v>
      </c>
      <c r="F95" s="70">
        <f t="shared" si="1"/>
        <v>1200</v>
      </c>
    </row>
    <row r="96" spans="1:6" ht="14.4" x14ac:dyDescent="0.25">
      <c r="A96" s="66">
        <v>4</v>
      </c>
      <c r="B96" s="67" t="s">
        <v>317</v>
      </c>
      <c r="C96" s="68">
        <v>20010</v>
      </c>
      <c r="D96" s="71" t="s">
        <v>314</v>
      </c>
      <c r="E96" s="70">
        <v>1000</v>
      </c>
      <c r="F96" s="70">
        <f t="shared" si="1"/>
        <v>1200</v>
      </c>
    </row>
    <row r="97" spans="1:6" ht="14.4" x14ac:dyDescent="0.25">
      <c r="A97" s="66">
        <v>5</v>
      </c>
      <c r="B97" s="67" t="s">
        <v>318</v>
      </c>
      <c r="C97" s="68">
        <v>20002</v>
      </c>
      <c r="D97" s="71" t="s">
        <v>314</v>
      </c>
      <c r="E97" s="70">
        <v>1000</v>
      </c>
      <c r="F97" s="70">
        <f t="shared" si="1"/>
        <v>1200</v>
      </c>
    </row>
    <row r="98" spans="1:6" ht="14.4" x14ac:dyDescent="0.25">
      <c r="A98" s="66">
        <v>6</v>
      </c>
      <c r="B98" s="67" t="s">
        <v>319</v>
      </c>
      <c r="C98" s="68">
        <v>20037</v>
      </c>
      <c r="D98" s="71" t="s">
        <v>314</v>
      </c>
      <c r="E98" s="70">
        <v>1000</v>
      </c>
      <c r="F98" s="70">
        <f t="shared" si="1"/>
        <v>1200</v>
      </c>
    </row>
    <row r="99" spans="1:6" ht="14.4" x14ac:dyDescent="0.25">
      <c r="A99" s="66">
        <v>7</v>
      </c>
      <c r="B99" s="67" t="s">
        <v>320</v>
      </c>
      <c r="C99" s="68">
        <v>20141</v>
      </c>
      <c r="D99" s="71" t="s">
        <v>314</v>
      </c>
      <c r="E99" s="70">
        <v>1000</v>
      </c>
      <c r="F99" s="70">
        <f t="shared" si="1"/>
        <v>1200</v>
      </c>
    </row>
    <row r="100" spans="1:6" ht="14.4" x14ac:dyDescent="0.25">
      <c r="A100" s="66">
        <v>8</v>
      </c>
      <c r="B100" s="67" t="s">
        <v>321</v>
      </c>
      <c r="C100" s="68">
        <v>20005</v>
      </c>
      <c r="D100" s="71" t="s">
        <v>314</v>
      </c>
      <c r="E100" s="70">
        <v>1000</v>
      </c>
      <c r="F100" s="70">
        <f t="shared" si="1"/>
        <v>1200</v>
      </c>
    </row>
    <row r="101" spans="1:6" ht="14.4" x14ac:dyDescent="0.25">
      <c r="A101" s="66">
        <v>9</v>
      </c>
      <c r="B101" s="67" t="s">
        <v>322</v>
      </c>
      <c r="C101" s="68">
        <v>20142</v>
      </c>
      <c r="D101" s="71" t="s">
        <v>314</v>
      </c>
      <c r="E101" s="70">
        <v>1000</v>
      </c>
      <c r="F101" s="70">
        <f t="shared" si="1"/>
        <v>1200</v>
      </c>
    </row>
    <row r="102" spans="1:6" ht="14.4" x14ac:dyDescent="0.25">
      <c r="A102" s="66">
        <v>10</v>
      </c>
      <c r="B102" s="67" t="s">
        <v>323</v>
      </c>
      <c r="C102" s="68">
        <v>20012</v>
      </c>
      <c r="D102" s="71" t="s">
        <v>314</v>
      </c>
      <c r="E102" s="70">
        <v>1000</v>
      </c>
      <c r="F102" s="70">
        <f t="shared" si="1"/>
        <v>1200</v>
      </c>
    </row>
    <row r="103" spans="1:6" ht="14.4" x14ac:dyDescent="0.25">
      <c r="A103" s="66">
        <v>11</v>
      </c>
      <c r="B103" s="67" t="s">
        <v>324</v>
      </c>
      <c r="C103" s="68">
        <v>20011</v>
      </c>
      <c r="D103" s="71" t="s">
        <v>314</v>
      </c>
      <c r="E103" s="70">
        <v>1000</v>
      </c>
      <c r="F103" s="70">
        <f t="shared" si="1"/>
        <v>1200</v>
      </c>
    </row>
    <row r="104" spans="1:6" ht="14.4" x14ac:dyDescent="0.25">
      <c r="A104" s="66">
        <v>12</v>
      </c>
      <c r="B104" s="67" t="s">
        <v>325</v>
      </c>
      <c r="C104" s="68">
        <v>20013</v>
      </c>
      <c r="D104" s="71" t="s">
        <v>314</v>
      </c>
      <c r="E104" s="70">
        <v>1000</v>
      </c>
      <c r="F104" s="70">
        <f t="shared" si="1"/>
        <v>1200</v>
      </c>
    </row>
    <row r="105" spans="1:6" ht="14.4" x14ac:dyDescent="0.25">
      <c r="A105" s="66">
        <v>13</v>
      </c>
      <c r="B105" s="72" t="s">
        <v>326</v>
      </c>
      <c r="C105" s="73">
        <v>20006</v>
      </c>
      <c r="D105" s="74" t="s">
        <v>314</v>
      </c>
      <c r="E105" s="70">
        <v>1000</v>
      </c>
      <c r="F105" s="70">
        <f t="shared" si="1"/>
        <v>1200</v>
      </c>
    </row>
    <row r="106" spans="1:6" ht="14.4" x14ac:dyDescent="0.25">
      <c r="A106" s="66">
        <v>14</v>
      </c>
      <c r="B106" s="67" t="s">
        <v>327</v>
      </c>
      <c r="C106" s="78">
        <v>20113</v>
      </c>
      <c r="D106" s="71" t="s">
        <v>314</v>
      </c>
      <c r="E106" s="70">
        <v>1000</v>
      </c>
      <c r="F106" s="70">
        <f t="shared" si="1"/>
        <v>1200</v>
      </c>
    </row>
    <row r="107" spans="1:6" ht="14.4" x14ac:dyDescent="0.25">
      <c r="A107" s="66">
        <v>15</v>
      </c>
      <c r="B107" s="67" t="s">
        <v>328</v>
      </c>
      <c r="C107" s="78">
        <v>20029</v>
      </c>
      <c r="D107" s="71" t="s">
        <v>314</v>
      </c>
      <c r="E107" s="70">
        <v>1000</v>
      </c>
      <c r="F107" s="70">
        <f t="shared" si="1"/>
        <v>1200</v>
      </c>
    </row>
    <row r="108" spans="1:6" ht="14.4" x14ac:dyDescent="0.25">
      <c r="A108" s="66">
        <v>16</v>
      </c>
      <c r="B108" s="67" t="s">
        <v>329</v>
      </c>
      <c r="C108" s="79">
        <v>20025</v>
      </c>
      <c r="D108" s="71" t="s">
        <v>314</v>
      </c>
      <c r="E108" s="70">
        <v>1000</v>
      </c>
      <c r="F108" s="70">
        <f t="shared" si="1"/>
        <v>1200</v>
      </c>
    </row>
    <row r="109" spans="1:6" ht="14.4" x14ac:dyDescent="0.25">
      <c r="A109" s="66">
        <v>17</v>
      </c>
      <c r="B109" s="67" t="s">
        <v>330</v>
      </c>
      <c r="C109" s="79">
        <v>20020</v>
      </c>
      <c r="D109" s="71" t="s">
        <v>314</v>
      </c>
      <c r="E109" s="70">
        <v>1000</v>
      </c>
      <c r="F109" s="70">
        <f t="shared" si="1"/>
        <v>1200</v>
      </c>
    </row>
    <row r="110" spans="1:6" ht="14.4" x14ac:dyDescent="0.25">
      <c r="A110" s="66">
        <v>18</v>
      </c>
      <c r="B110" s="67" t="s">
        <v>331</v>
      </c>
      <c r="C110" s="79">
        <v>20015</v>
      </c>
      <c r="D110" s="71" t="s">
        <v>314</v>
      </c>
      <c r="E110" s="70">
        <v>1000</v>
      </c>
      <c r="F110" s="70">
        <f t="shared" si="1"/>
        <v>1200</v>
      </c>
    </row>
    <row r="111" spans="1:6" ht="14.4" x14ac:dyDescent="0.25">
      <c r="A111" s="66">
        <v>19</v>
      </c>
      <c r="B111" s="67" t="s">
        <v>332</v>
      </c>
      <c r="C111" s="79">
        <v>20024</v>
      </c>
      <c r="D111" s="71" t="s">
        <v>314</v>
      </c>
      <c r="E111" s="70">
        <v>1000</v>
      </c>
      <c r="F111" s="70">
        <f t="shared" si="1"/>
        <v>1200</v>
      </c>
    </row>
    <row r="112" spans="1:6" ht="14.4" x14ac:dyDescent="0.25">
      <c r="A112" s="66">
        <v>20</v>
      </c>
      <c r="B112" s="67" t="s">
        <v>333</v>
      </c>
      <c r="C112" s="79">
        <v>20027</v>
      </c>
      <c r="D112" s="71" t="s">
        <v>314</v>
      </c>
      <c r="E112" s="70">
        <v>1000</v>
      </c>
      <c r="F112" s="70">
        <f t="shared" si="1"/>
        <v>1200</v>
      </c>
    </row>
    <row r="113" spans="1:6" ht="14.4" x14ac:dyDescent="0.25">
      <c r="A113" s="66">
        <v>21</v>
      </c>
      <c r="B113" s="67" t="s">
        <v>334</v>
      </c>
      <c r="C113" s="79">
        <v>20033</v>
      </c>
      <c r="D113" s="71" t="s">
        <v>314</v>
      </c>
      <c r="E113" s="70">
        <v>1000</v>
      </c>
      <c r="F113" s="70">
        <f t="shared" si="1"/>
        <v>1200</v>
      </c>
    </row>
    <row r="114" spans="1:6" ht="14.4" x14ac:dyDescent="0.25">
      <c r="A114" s="66">
        <v>22</v>
      </c>
      <c r="B114" s="67" t="s">
        <v>335</v>
      </c>
      <c r="C114" s="79">
        <v>20021</v>
      </c>
      <c r="D114" s="71" t="s">
        <v>314</v>
      </c>
      <c r="E114" s="70">
        <v>1000</v>
      </c>
      <c r="F114" s="70">
        <f t="shared" si="1"/>
        <v>1200</v>
      </c>
    </row>
    <row r="115" spans="1:6" ht="14.4" x14ac:dyDescent="0.25">
      <c r="A115" s="66">
        <v>23</v>
      </c>
      <c r="B115" s="91" t="s">
        <v>336</v>
      </c>
      <c r="C115" s="92">
        <v>20149</v>
      </c>
      <c r="D115" s="71" t="s">
        <v>314</v>
      </c>
      <c r="E115" s="70">
        <v>1000</v>
      </c>
      <c r="F115" s="70">
        <f t="shared" si="1"/>
        <v>1200</v>
      </c>
    </row>
    <row r="116" spans="1:6" ht="14.4" x14ac:dyDescent="0.25">
      <c r="A116" s="66">
        <v>24</v>
      </c>
      <c r="B116" s="67" t="s">
        <v>337</v>
      </c>
      <c r="C116" s="79">
        <v>20009</v>
      </c>
      <c r="D116" s="71" t="s">
        <v>314</v>
      </c>
      <c r="E116" s="70">
        <v>1000</v>
      </c>
      <c r="F116" s="70">
        <f t="shared" si="1"/>
        <v>1200</v>
      </c>
    </row>
    <row r="117" spans="1:6" ht="14.4" x14ac:dyDescent="0.25">
      <c r="A117" s="66">
        <v>25</v>
      </c>
      <c r="B117" s="67" t="s">
        <v>338</v>
      </c>
      <c r="C117" s="79">
        <v>20028</v>
      </c>
      <c r="D117" s="71" t="s">
        <v>314</v>
      </c>
      <c r="E117" s="70">
        <v>1000</v>
      </c>
      <c r="F117" s="70">
        <f t="shared" si="1"/>
        <v>1200</v>
      </c>
    </row>
    <row r="118" spans="1:6" ht="14.4" x14ac:dyDescent="0.25">
      <c r="A118" s="66">
        <v>26</v>
      </c>
      <c r="B118" s="67" t="s">
        <v>339</v>
      </c>
      <c r="C118" s="79">
        <v>20134</v>
      </c>
      <c r="D118" s="71" t="s">
        <v>314</v>
      </c>
      <c r="E118" s="70">
        <v>1000</v>
      </c>
      <c r="F118" s="70">
        <f t="shared" si="1"/>
        <v>1200</v>
      </c>
    </row>
    <row r="119" spans="1:6" ht="14.4" x14ac:dyDescent="0.25">
      <c r="A119" s="66">
        <v>27</v>
      </c>
      <c r="B119" s="67" t="s">
        <v>340</v>
      </c>
      <c r="C119" s="68">
        <v>20008</v>
      </c>
      <c r="D119" s="71" t="s">
        <v>314</v>
      </c>
      <c r="E119" s="70">
        <v>1000</v>
      </c>
      <c r="F119" s="70">
        <f t="shared" si="1"/>
        <v>1200</v>
      </c>
    </row>
    <row r="120" spans="1:6" ht="14.4" x14ac:dyDescent="0.25">
      <c r="A120" s="66">
        <v>28</v>
      </c>
      <c r="B120" s="67" t="s">
        <v>341</v>
      </c>
      <c r="C120" s="68">
        <v>20034</v>
      </c>
      <c r="D120" s="71" t="s">
        <v>314</v>
      </c>
      <c r="E120" s="70">
        <v>1000</v>
      </c>
      <c r="F120" s="70">
        <f t="shared" si="1"/>
        <v>1200</v>
      </c>
    </row>
    <row r="121" spans="1:6" ht="14.4" x14ac:dyDescent="0.25">
      <c r="A121" s="66">
        <v>29</v>
      </c>
      <c r="B121" s="67" t="s">
        <v>342</v>
      </c>
      <c r="C121" s="68">
        <v>20007</v>
      </c>
      <c r="D121" s="71" t="s">
        <v>314</v>
      </c>
      <c r="E121" s="70">
        <v>1000</v>
      </c>
      <c r="F121" s="70">
        <f t="shared" si="1"/>
        <v>1200</v>
      </c>
    </row>
    <row r="122" spans="1:6" ht="14.4" x14ac:dyDescent="0.25">
      <c r="A122" s="66">
        <v>30</v>
      </c>
      <c r="B122" s="67" t="s">
        <v>343</v>
      </c>
      <c r="C122" s="68">
        <v>20133</v>
      </c>
      <c r="D122" s="71" t="s">
        <v>314</v>
      </c>
      <c r="E122" s="70">
        <v>1000</v>
      </c>
      <c r="F122" s="70">
        <f t="shared" si="1"/>
        <v>1200</v>
      </c>
    </row>
    <row r="123" spans="1:6" ht="14.4" x14ac:dyDescent="0.25">
      <c r="A123" s="66">
        <v>31</v>
      </c>
      <c r="B123" s="67" t="s">
        <v>344</v>
      </c>
      <c r="C123" s="68">
        <v>20146</v>
      </c>
      <c r="D123" s="71" t="s">
        <v>314</v>
      </c>
      <c r="E123" s="70">
        <v>1000</v>
      </c>
      <c r="F123" s="70">
        <f t="shared" si="1"/>
        <v>1200</v>
      </c>
    </row>
    <row r="124" spans="1:6" ht="14.4" x14ac:dyDescent="0.25">
      <c r="A124" s="66">
        <v>32</v>
      </c>
      <c r="B124" s="67" t="s">
        <v>345</v>
      </c>
      <c r="C124" s="68">
        <v>20017</v>
      </c>
      <c r="D124" s="71" t="s">
        <v>314</v>
      </c>
      <c r="E124" s="70">
        <v>1000</v>
      </c>
      <c r="F124" s="70">
        <f t="shared" si="1"/>
        <v>1200</v>
      </c>
    </row>
    <row r="125" spans="1:6" ht="14.4" x14ac:dyDescent="0.25">
      <c r="A125" s="66">
        <v>33</v>
      </c>
      <c r="B125" s="67" t="s">
        <v>346</v>
      </c>
      <c r="C125" s="68">
        <v>20031</v>
      </c>
      <c r="D125" s="71" t="s">
        <v>314</v>
      </c>
      <c r="E125" s="70">
        <v>1000</v>
      </c>
      <c r="F125" s="70">
        <f t="shared" si="1"/>
        <v>1200</v>
      </c>
    </row>
    <row r="126" spans="1:6" ht="14.4" x14ac:dyDescent="0.25">
      <c r="A126" s="66">
        <v>34</v>
      </c>
      <c r="B126" s="67" t="s">
        <v>347</v>
      </c>
      <c r="C126" s="68">
        <v>20035</v>
      </c>
      <c r="D126" s="71" t="s">
        <v>314</v>
      </c>
      <c r="E126" s="70">
        <v>1000</v>
      </c>
      <c r="F126" s="70">
        <f t="shared" si="1"/>
        <v>1200</v>
      </c>
    </row>
    <row r="127" spans="1:6" ht="14.4" x14ac:dyDescent="0.25">
      <c r="A127" s="66">
        <v>35</v>
      </c>
      <c r="B127" s="67" t="s">
        <v>348</v>
      </c>
      <c r="C127" s="79">
        <v>20022</v>
      </c>
      <c r="D127" s="80" t="s">
        <v>314</v>
      </c>
      <c r="E127" s="70">
        <v>1000</v>
      </c>
      <c r="F127" s="70">
        <f t="shared" si="1"/>
        <v>1200</v>
      </c>
    </row>
    <row r="128" spans="1:6" ht="14.4" x14ac:dyDescent="0.25">
      <c r="A128" s="66">
        <v>36</v>
      </c>
      <c r="B128" s="67" t="s">
        <v>349</v>
      </c>
      <c r="C128" s="79">
        <v>20019</v>
      </c>
      <c r="D128" s="80" t="s">
        <v>314</v>
      </c>
      <c r="E128" s="70">
        <v>1000</v>
      </c>
      <c r="F128" s="70">
        <f t="shared" si="1"/>
        <v>1200</v>
      </c>
    </row>
    <row r="129" spans="1:6" ht="14.4" x14ac:dyDescent="0.25">
      <c r="A129" s="66">
        <v>37</v>
      </c>
      <c r="B129" s="67" t="s">
        <v>350</v>
      </c>
      <c r="C129" s="79">
        <v>20026</v>
      </c>
      <c r="D129" s="80" t="s">
        <v>314</v>
      </c>
      <c r="E129" s="70">
        <v>1000</v>
      </c>
      <c r="F129" s="70">
        <f t="shared" si="1"/>
        <v>1200</v>
      </c>
    </row>
    <row r="130" spans="1:6" ht="14.4" x14ac:dyDescent="0.25">
      <c r="A130" s="66">
        <v>38</v>
      </c>
      <c r="B130" s="67" t="s">
        <v>351</v>
      </c>
      <c r="C130" s="79">
        <v>20014</v>
      </c>
      <c r="D130" s="80" t="s">
        <v>314</v>
      </c>
      <c r="E130" s="70">
        <v>1000</v>
      </c>
      <c r="F130" s="70">
        <f t="shared" si="1"/>
        <v>1200</v>
      </c>
    </row>
    <row r="131" spans="1:6" ht="14.4" x14ac:dyDescent="0.25">
      <c r="A131" s="66">
        <v>39</v>
      </c>
      <c r="B131" s="67" t="s">
        <v>352</v>
      </c>
      <c r="C131" s="79">
        <v>20145</v>
      </c>
      <c r="D131" s="80" t="s">
        <v>314</v>
      </c>
      <c r="E131" s="70">
        <v>1000</v>
      </c>
      <c r="F131" s="70">
        <f t="shared" si="1"/>
        <v>1200</v>
      </c>
    </row>
    <row r="132" spans="1:6" ht="14.4" x14ac:dyDescent="0.25">
      <c r="A132" s="66">
        <v>40</v>
      </c>
      <c r="B132" s="67" t="s">
        <v>353</v>
      </c>
      <c r="C132" s="79">
        <v>20030</v>
      </c>
      <c r="D132" s="80" t="s">
        <v>314</v>
      </c>
      <c r="E132" s="70">
        <v>1000</v>
      </c>
      <c r="F132" s="70">
        <f t="shared" si="1"/>
        <v>1200</v>
      </c>
    </row>
    <row r="133" spans="1:6" ht="14.4" x14ac:dyDescent="0.25">
      <c r="A133" s="66">
        <v>41</v>
      </c>
      <c r="B133" s="67" t="s">
        <v>354</v>
      </c>
      <c r="C133" s="79">
        <v>20018</v>
      </c>
      <c r="D133" s="88" t="s">
        <v>314</v>
      </c>
      <c r="E133" s="70">
        <v>1000</v>
      </c>
      <c r="F133" s="70">
        <f t="shared" ref="F133:F136" si="2">E133*1.2</f>
        <v>1200</v>
      </c>
    </row>
    <row r="134" spans="1:6" ht="14.4" x14ac:dyDescent="0.25">
      <c r="A134" s="66">
        <v>42</v>
      </c>
      <c r="B134" s="67" t="s">
        <v>355</v>
      </c>
      <c r="C134" s="79">
        <v>20039</v>
      </c>
      <c r="D134" s="80" t="s">
        <v>314</v>
      </c>
      <c r="E134" s="70">
        <v>1000</v>
      </c>
      <c r="F134" s="70">
        <f t="shared" si="2"/>
        <v>1200</v>
      </c>
    </row>
    <row r="135" spans="1:6" ht="14.4" x14ac:dyDescent="0.25">
      <c r="A135" s="66">
        <v>43</v>
      </c>
      <c r="B135" s="67" t="s">
        <v>356</v>
      </c>
      <c r="C135" s="79">
        <v>20023</v>
      </c>
      <c r="D135" s="80" t="s">
        <v>314</v>
      </c>
      <c r="E135" s="70">
        <v>1000</v>
      </c>
      <c r="F135" s="70">
        <f t="shared" si="2"/>
        <v>1200</v>
      </c>
    </row>
    <row r="136" spans="1:6" ht="15" customHeight="1" x14ac:dyDescent="0.25">
      <c r="A136" s="66">
        <v>44</v>
      </c>
      <c r="B136" s="67" t="s">
        <v>357</v>
      </c>
      <c r="C136" s="79">
        <v>20036</v>
      </c>
      <c r="D136" s="80" t="s">
        <v>314</v>
      </c>
      <c r="E136" s="70">
        <v>1000</v>
      </c>
      <c r="F136" s="70">
        <f t="shared" si="2"/>
        <v>1200</v>
      </c>
    </row>
    <row r="137" spans="1:6" ht="15" customHeight="1" thickBot="1" x14ac:dyDescent="0.3">
      <c r="A137" s="66"/>
      <c r="B137" s="94"/>
      <c r="C137" s="68"/>
      <c r="D137" s="80"/>
      <c r="E137" s="81"/>
      <c r="F137" s="81"/>
    </row>
    <row r="138" spans="1:6" ht="14.4" thickBot="1" x14ac:dyDescent="0.3">
      <c r="A138" s="90"/>
      <c r="B138" s="93"/>
      <c r="C138" s="93"/>
      <c r="D138" s="95"/>
      <c r="E138" s="96">
        <f>SUM(E4:E136)</f>
        <v>331000</v>
      </c>
      <c r="F138" s="96">
        <f>SUM(F4:F136)</f>
        <v>397200</v>
      </c>
    </row>
    <row r="139" spans="1:6" ht="13.8" thickTop="1" x14ac:dyDescent="0.25"/>
  </sheetData>
  <mergeCells count="5">
    <mergeCell ref="B1:F1"/>
    <mergeCell ref="E2:E3"/>
    <mergeCell ref="F2:F3"/>
    <mergeCell ref="C2:C3"/>
    <mergeCell ref="D2:D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64"/>
  <sheetViews>
    <sheetView topLeftCell="B40" zoomScale="85" zoomScaleNormal="85" workbookViewId="0">
      <selection activeCell="J35" sqref="J35"/>
    </sheetView>
  </sheetViews>
  <sheetFormatPr defaultRowHeight="13.2" x14ac:dyDescent="0.25"/>
  <cols>
    <col min="1" max="1" width="16" customWidth="1"/>
    <col min="2" max="3" width="9.44140625" customWidth="1"/>
    <col min="5" max="5" width="8.88671875" customWidth="1"/>
    <col min="6" max="6" width="9.44140625" customWidth="1"/>
    <col min="7" max="7" width="9.5546875" customWidth="1"/>
    <col min="8" max="8" width="13.88671875" bestFit="1" customWidth="1"/>
    <col min="9" max="9" width="13.33203125" customWidth="1"/>
    <col min="10" max="10" width="14.88671875" bestFit="1" customWidth="1"/>
    <col min="11" max="11" width="14.44140625" customWidth="1"/>
    <col min="12" max="13" width="15" customWidth="1"/>
    <col min="14" max="15" width="14.44140625" customWidth="1"/>
    <col min="16" max="17" width="17" customWidth="1"/>
    <col min="18" max="18" width="11.6640625" customWidth="1"/>
    <col min="19" max="19" width="12.6640625" bestFit="1" customWidth="1"/>
  </cols>
  <sheetData>
    <row r="1" spans="1:18" x14ac:dyDescent="0.25">
      <c r="A1" s="2"/>
      <c r="B1" s="2"/>
      <c r="C1" s="2"/>
      <c r="D1" s="2"/>
      <c r="E1" s="2"/>
      <c r="F1" s="2"/>
      <c r="G1" s="2"/>
      <c r="H1" s="3"/>
      <c r="I1" s="3"/>
      <c r="J1" s="3"/>
      <c r="K1" s="3"/>
      <c r="L1" s="3"/>
      <c r="M1" s="3"/>
      <c r="N1" s="3"/>
      <c r="O1" s="3"/>
      <c r="P1" s="3"/>
      <c r="Q1" s="3"/>
      <c r="R1" s="3"/>
    </row>
    <row r="2" spans="1:18" ht="37.5" customHeight="1" x14ac:dyDescent="0.25">
      <c r="A2" s="43" t="s">
        <v>0</v>
      </c>
      <c r="B2" s="113" t="str">
        <f>'Raw data'!G2</f>
        <v>TheThe Breeding Services  of the Slovak Republic, s.e</v>
      </c>
      <c r="C2" s="113"/>
      <c r="D2" s="113"/>
      <c r="E2" s="113"/>
      <c r="F2" s="113"/>
      <c r="G2" s="113"/>
      <c r="H2" s="113"/>
      <c r="I2" s="113"/>
      <c r="J2" s="113"/>
      <c r="K2" s="60"/>
      <c r="L2" s="4"/>
      <c r="M2" s="4"/>
    </row>
    <row r="3" spans="1:18" x14ac:dyDescent="0.25">
      <c r="A3" s="4" t="s">
        <v>1</v>
      </c>
      <c r="B3" s="114" t="e">
        <f>'Raw data'!#REF!</f>
        <v>#REF!</v>
      </c>
      <c r="C3" s="114"/>
      <c r="D3" s="114"/>
      <c r="E3" s="114"/>
      <c r="F3" s="114"/>
      <c r="G3" s="114"/>
      <c r="H3" s="114"/>
      <c r="I3" s="37"/>
    </row>
    <row r="4" spans="1:18" x14ac:dyDescent="0.25">
      <c r="A4" s="4" t="s">
        <v>2</v>
      </c>
      <c r="B4" s="114" t="e">
        <f>'Raw data'!#REF!</f>
        <v>#REF!</v>
      </c>
      <c r="C4" s="114"/>
      <c r="D4" s="114"/>
      <c r="E4" s="114"/>
      <c r="F4" s="114"/>
      <c r="G4" s="114"/>
      <c r="H4" s="114"/>
      <c r="I4" s="37"/>
    </row>
    <row r="5" spans="1:18" x14ac:dyDescent="0.25">
      <c r="A5" s="4" t="s">
        <v>3</v>
      </c>
      <c r="B5" s="37" t="e">
        <f>'Raw data'!#REF!</f>
        <v>#REF!</v>
      </c>
      <c r="C5" s="37"/>
      <c r="D5" s="37"/>
      <c r="E5" s="37"/>
      <c r="F5" s="37"/>
      <c r="G5" s="37"/>
      <c r="H5" s="37"/>
      <c r="I5" s="37"/>
    </row>
    <row r="6" spans="1:18" x14ac:dyDescent="0.25">
      <c r="A6" s="4" t="s">
        <v>4</v>
      </c>
      <c r="B6" s="114" t="str">
        <f>'Raw data'!H2</f>
        <v>Slovakia</v>
      </c>
      <c r="C6" s="114"/>
      <c r="D6" s="114"/>
      <c r="E6" s="114"/>
      <c r="F6" s="114"/>
      <c r="G6" s="114"/>
      <c r="H6" s="114"/>
      <c r="I6" s="37"/>
    </row>
    <row r="7" spans="1:18" x14ac:dyDescent="0.25">
      <c r="A7" s="4" t="s">
        <v>5</v>
      </c>
      <c r="B7" t="str">
        <f>CONCATENATE('Raw data'!E2,'Raw data'!W2,'Raw data'!F2)</f>
        <v xml:space="preserve"> </v>
      </c>
      <c r="D7" s="37"/>
      <c r="E7" s="37"/>
      <c r="F7" s="37"/>
      <c r="G7" s="37"/>
      <c r="H7" s="11"/>
      <c r="I7" s="11"/>
    </row>
    <row r="8" spans="1:18" ht="38.25" customHeight="1" x14ac:dyDescent="0.25">
      <c r="A8" s="43" t="s">
        <v>6</v>
      </c>
      <c r="B8" s="110" t="str">
        <f>'Raw data'!I2</f>
        <v>martadianova@pssr.sk</v>
      </c>
      <c r="C8" s="110"/>
      <c r="D8" s="110"/>
      <c r="E8" s="110"/>
      <c r="F8" s="45"/>
    </row>
    <row r="9" spans="1:18" x14ac:dyDescent="0.25">
      <c r="A9" s="4" t="s">
        <v>7</v>
      </c>
      <c r="B9" s="54">
        <v>2022</v>
      </c>
      <c r="C9" s="54"/>
    </row>
    <row r="11" spans="1:18" x14ac:dyDescent="0.25">
      <c r="A11" s="115" t="s">
        <v>8</v>
      </c>
      <c r="B11" s="116"/>
      <c r="C11" s="116"/>
      <c r="D11" s="116"/>
      <c r="E11" s="116"/>
      <c r="F11" s="116"/>
      <c r="G11" s="116"/>
      <c r="H11" s="117"/>
      <c r="I11" s="8"/>
    </row>
    <row r="12" spans="1:18" x14ac:dyDescent="0.25">
      <c r="A12" s="5"/>
      <c r="H12" s="6"/>
    </row>
    <row r="13" spans="1:18" x14ac:dyDescent="0.25">
      <c r="A13" s="7"/>
      <c r="B13" s="8" t="s">
        <v>9</v>
      </c>
      <c r="C13" s="8"/>
      <c r="D13" s="8" t="s">
        <v>10</v>
      </c>
      <c r="E13" s="8" t="s">
        <v>11</v>
      </c>
      <c r="F13" s="8" t="s">
        <v>12</v>
      </c>
      <c r="G13" s="8" t="s">
        <v>13</v>
      </c>
      <c r="H13" s="9" t="s">
        <v>14</v>
      </c>
      <c r="I13" s="8"/>
    </row>
    <row r="14" spans="1:18" x14ac:dyDescent="0.25">
      <c r="A14" s="10" t="s">
        <v>15</v>
      </c>
      <c r="B14" s="11"/>
      <c r="C14" s="11"/>
      <c r="D14" s="11"/>
      <c r="E14" s="11"/>
      <c r="F14" s="11"/>
      <c r="G14" s="11"/>
      <c r="H14" s="12"/>
      <c r="I14" s="11"/>
    </row>
    <row r="15" spans="1:18" x14ac:dyDescent="0.25">
      <c r="A15" s="13" t="s">
        <v>16</v>
      </c>
      <c r="B15" s="14">
        <f>'Raw data'!J2</f>
        <v>102635</v>
      </c>
      <c r="C15" s="14"/>
      <c r="D15" s="14">
        <f>'Raw data'!K2</f>
        <v>28895</v>
      </c>
      <c r="E15" s="14">
        <f>'Raw data'!L2</f>
        <v>30343</v>
      </c>
      <c r="F15" s="14">
        <f>'Raw data'!M2</f>
        <v>18507</v>
      </c>
      <c r="G15" s="14">
        <f>'Raw data'!N2</f>
        <v>1021</v>
      </c>
      <c r="H15" s="15">
        <f>'Raw data'!O2</f>
        <v>0</v>
      </c>
      <c r="I15" s="14"/>
    </row>
    <row r="16" spans="1:18" x14ac:dyDescent="0.25">
      <c r="A16" s="13" t="s">
        <v>17</v>
      </c>
      <c r="B16" s="16">
        <f>IF(AND(B15&lt;=25000),G40,IF(AND(B15&gt;=25001,B15&lt;=100000),H40,IF(AND(B15&gt;=100001,B15&lt;=250000),J40,IF(AND(B15&gt;=250001,B15&lt;=500000),L40,IF(AND(B15&gt;=500001,B15&lt;=700000),N40,IF(AND(B15&gt;=700001,B15&lt;=1000000),P40,IF(AND(B15&gt;=1000001),R40)))))))</f>
        <v>1300</v>
      </c>
      <c r="C16" s="16"/>
      <c r="D16" s="16">
        <f>IF(AND(D15&lt;=25000),G41,IF(AND(D15&gt;=25001,D15&lt;=100000),H41,IF(AND(D15&gt;=100001,D15&lt;=250000),J41,IF(AND(D15&gt;=250001,D15&lt;=500000),L41,IF(AND(D15&gt;=500001,D15&lt;=700000),N41,IF(AND(D15&gt;=700001,D15&lt;=1000000),P41,IF(AND(D15&gt;=1000001),R41)))))))</f>
        <v>300</v>
      </c>
      <c r="E16" s="16">
        <f>IF(AND(E15&lt;=25000),G42,IF(AND(E15&gt;=25001,E15&lt;=100000),H42,IF(AND(E15&gt;=100001,E15&lt;=250000),J42,IF(AND(E15&gt;=250001,E15&lt;=500000),L42,IF(AND(E15&gt;=500001,E15&lt;=700000),N42,IF(AND(E15&gt;=700001,E15&lt;=1000000),P42,IF(AND(E15&gt;=1000001),R42)))))))</f>
        <v>250</v>
      </c>
      <c r="F16" s="16">
        <f>IF(AND(F15&lt;=25000),G43,IF(AND(F15&gt;=25001,F15&lt;=100000),H43,IF(AND(F15&gt;=100001,F15&lt;=250000),J43,IF(AND(F15&gt;=250001,F15&lt;=500000),L43,IF(AND(F15&gt;=500001,F15&lt;=700000),N43,IF(AND(F15&gt;=700001,F15&lt;=1000000),P43,IF(AND(F15&gt;=1000001),R43)))))))</f>
        <v>0</v>
      </c>
      <c r="G16" s="16">
        <f>IF(AND(G15&lt;=25000),G44,IF(AND(G15&gt;=25001,G15&lt;=100000),H44,IF(AND(G15&gt;=100001,G15&lt;=250000),J44,IF(AND(G15&gt;=250001,G15&lt;=500000),L44,IF(AND(G15&gt;=500001,G15&lt;=700000),N44,IF(AND(G15&gt;=700001,G15&lt;=1000000),P44,IF(AND(G15&gt;=1000001),R44)))))))</f>
        <v>0</v>
      </c>
      <c r="H16" s="17">
        <f>IF(AND(H15&lt;=25000),G45,IF(AND(H15&gt;=25001,H15&lt;=100000),H45,IF(AND(H15&gt;=100001,H15&lt;=250000),J45,IF(AND(H15&gt;=250001,H15&lt;=500000),L45,IF(AND(H15&gt;=500001,H15&lt;=700000),N45,IF(AND(H15&gt;=700001,H15&lt;=1000000),P45,IF(AND(H15&gt;=1000001),R45)))))))</f>
        <v>0</v>
      </c>
      <c r="I16" s="16"/>
      <c r="J16" s="7"/>
      <c r="L16" s="18"/>
      <c r="M16" s="18"/>
    </row>
    <row r="17" spans="1:13" x14ac:dyDescent="0.25">
      <c r="A17" s="5" t="s">
        <v>18</v>
      </c>
      <c r="B17" s="11"/>
      <c r="C17" s="11"/>
      <c r="D17" s="11"/>
      <c r="E17" s="11"/>
      <c r="F17" s="11"/>
      <c r="G17" s="11"/>
      <c r="H17" s="12"/>
      <c r="I17" s="11"/>
      <c r="J17" s="7"/>
      <c r="L17" s="18"/>
      <c r="M17" s="18"/>
    </row>
    <row r="18" spans="1:13" x14ac:dyDescent="0.25">
      <c r="A18" s="7" t="s">
        <v>16</v>
      </c>
      <c r="B18" s="14">
        <f>'Raw data'!P2</f>
        <v>102635</v>
      </c>
      <c r="C18" s="14"/>
      <c r="D18" s="14">
        <f>'Raw data'!Q2</f>
        <v>0</v>
      </c>
      <c r="E18" s="14">
        <f>'Raw data'!R2</f>
        <v>0</v>
      </c>
      <c r="F18" s="14">
        <f>'Raw data'!S2</f>
        <v>0</v>
      </c>
      <c r="G18" s="14">
        <f>'Raw data'!T2</f>
        <v>0</v>
      </c>
      <c r="H18" s="14">
        <f>'Raw data'!U2</f>
        <v>0</v>
      </c>
      <c r="I18" s="14"/>
      <c r="J18" s="7"/>
    </row>
    <row r="19" spans="1:13" x14ac:dyDescent="0.25">
      <c r="A19" s="19" t="s">
        <v>17</v>
      </c>
      <c r="B19" s="44">
        <f>IF(AND(B18&lt;=25000),G46,IF(AND(B18&gt;=25001,B18&lt;=100000),H46,IF(AND(B18&gt;=100001,B18&lt;=250000),J46,IF(AND(B18&gt;=250001,B18&lt;=500000),L46,IF(AND(B18&gt;=500001,B18&lt;=700000),N46,IF(AND(B18&gt;=700001,B18&lt;=1000000),P46,IF(AND(B18&gt;=1000001),R46)))))))</f>
        <v>350</v>
      </c>
      <c r="C19" s="44"/>
      <c r="D19" s="44">
        <f>IF(AND(D18&lt;=25000),G47,IF(AND(D18&gt;=25001,D18&lt;=100000),H47,IF(AND(D18&gt;=100001,D18&lt;=250000),J47,IF(AND(D18&gt;=250001,D18&lt;=500000),L47,IF(AND(D18&gt;=500001,D18&lt;=700000),N47,IF(AND(D18&gt;=700001,D18&lt;=1000000),P47,IF(AND(D18&gt;=1000001),R47)))))))</f>
        <v>0</v>
      </c>
      <c r="E19" s="44">
        <f>IF(AND(E18&lt;=25000),G48,IF(AND(E18&gt;=25001,E18&lt;=100000),H48,IF(AND(E18&gt;=100001,E18&lt;=250000),J48,IF(AND(E18&gt;=250001,E18&lt;=500000),L48,IF(AND(E18&gt;=500001,E18&lt;=700000),N48,IF(AND(E18&gt;=700001,E18&lt;=1000000),P48,IF(AND(E18&gt;=1000001),R48)))))))</f>
        <v>0</v>
      </c>
      <c r="F19" s="44">
        <f>IF(AND(F18&lt;=25000),G49,IF(AND(F18&gt;=25001,F18&lt;=100000),H49,IF(AND(F18&gt;=100001,F18&lt;=250000),J49,IF(AND(F18&gt;=250001,F18&lt;=500000),L49,IF(AND(F18&gt;=500001,F18&lt;=700000),N49,IF(AND(F18&gt;=700001,F18&lt;=1000000),P49,IF(AND(F18&gt;=1000001),R49)))))))</f>
        <v>0</v>
      </c>
      <c r="G19" s="44">
        <f>IF(AND(G18&lt;=25000),G50,IF(AND(G18&gt;=25001,G18&lt;=100000),H50,IF(AND(G18&gt;=100001,G18&lt;=250000),J50,IF(AND(G18&gt;=250001,G18&lt;=500000),L50,IF(AND(G18&gt;=500001,G18&lt;=700000),N50,IF(AND(G18&gt;=700001,G18&lt;=1000000),P50,IF(AND(G18&gt;=1000001),R50)))))))</f>
        <v>0</v>
      </c>
      <c r="H19" s="44">
        <f>IF(AND(H18&lt;=25000),G51,IF(AND(H18&gt;=25001,H18&lt;=100000),H51,IF(AND(H18&gt;=100001,H18&lt;=250000),J51,IF(AND(H18&gt;=250001,H18&lt;=500000),L51,IF(AND(H18&gt;=500001,H18&lt;=700000),N51,IF(AND(H18&gt;=700001,H18&lt;=1000000),P51,IF(AND(H18&gt;=1000001),R51)))))))</f>
        <v>0</v>
      </c>
      <c r="I19" s="61"/>
      <c r="J19" s="7"/>
      <c r="L19" s="18"/>
      <c r="M19" s="18"/>
    </row>
    <row r="22" spans="1:13" x14ac:dyDescent="0.25">
      <c r="A22" s="20" t="s">
        <v>19</v>
      </c>
      <c r="B22" s="21"/>
      <c r="C22" s="21"/>
      <c r="D22" s="21"/>
      <c r="E22" s="21"/>
      <c r="F22" s="21"/>
      <c r="G22" s="22"/>
    </row>
    <row r="23" spans="1:13" x14ac:dyDescent="0.25">
      <c r="A23" s="7" t="s">
        <v>20</v>
      </c>
      <c r="B23" s="111" t="s">
        <v>21</v>
      </c>
      <c r="C23" s="111"/>
      <c r="D23" s="111"/>
      <c r="E23" s="111"/>
      <c r="F23" s="111"/>
      <c r="G23" s="112"/>
    </row>
    <row r="24" spans="1:13" x14ac:dyDescent="0.25">
      <c r="A24" s="7" t="s">
        <v>22</v>
      </c>
      <c r="B24" s="111" t="s">
        <v>23</v>
      </c>
      <c r="C24" s="111"/>
      <c r="D24" s="111"/>
      <c r="E24" s="111"/>
      <c r="F24" s="111"/>
      <c r="G24" s="112"/>
    </row>
    <row r="25" spans="1:13" x14ac:dyDescent="0.25">
      <c r="A25" s="7" t="s">
        <v>24</v>
      </c>
      <c r="B25" s="111" t="s">
        <v>25</v>
      </c>
      <c r="C25" s="111"/>
      <c r="D25" s="111"/>
      <c r="E25" s="111"/>
      <c r="F25" s="111"/>
      <c r="G25" s="112"/>
    </row>
    <row r="26" spans="1:13" x14ac:dyDescent="0.25">
      <c r="A26" s="7" t="s">
        <v>26</v>
      </c>
      <c r="B26" s="111" t="s">
        <v>27</v>
      </c>
      <c r="C26" s="111"/>
      <c r="D26" s="111"/>
      <c r="E26" s="111"/>
      <c r="F26" s="111"/>
      <c r="G26" s="112"/>
    </row>
    <row r="27" spans="1:13" x14ac:dyDescent="0.25">
      <c r="A27" s="7" t="s">
        <v>28</v>
      </c>
      <c r="B27" s="111" t="s">
        <v>29</v>
      </c>
      <c r="C27" s="111"/>
      <c r="D27" s="111"/>
      <c r="E27" s="111"/>
      <c r="F27" s="111"/>
      <c r="G27" s="112"/>
    </row>
    <row r="28" spans="1:13" x14ac:dyDescent="0.25">
      <c r="A28" s="7" t="s">
        <v>30</v>
      </c>
      <c r="B28" s="111" t="s">
        <v>31</v>
      </c>
      <c r="C28" s="111"/>
      <c r="D28" s="111"/>
      <c r="E28" s="111"/>
      <c r="F28" s="111"/>
      <c r="G28" s="112"/>
    </row>
    <row r="29" spans="1:13" x14ac:dyDescent="0.25">
      <c r="A29" s="7" t="s">
        <v>32</v>
      </c>
      <c r="B29" s="111" t="s">
        <v>33</v>
      </c>
      <c r="C29" s="111"/>
      <c r="D29" s="111"/>
      <c r="E29" s="111"/>
      <c r="F29" s="111"/>
      <c r="G29" s="112"/>
    </row>
    <row r="30" spans="1:13" x14ac:dyDescent="0.25">
      <c r="A30" s="7" t="s">
        <v>34</v>
      </c>
      <c r="B30" s="111" t="s">
        <v>35</v>
      </c>
      <c r="C30" s="111"/>
      <c r="D30" s="111"/>
      <c r="E30" s="111"/>
      <c r="F30" s="111"/>
      <c r="G30" s="112"/>
    </row>
    <row r="31" spans="1:13" x14ac:dyDescent="0.25">
      <c r="A31" s="7" t="s">
        <v>36</v>
      </c>
      <c r="B31" s="111" t="s">
        <v>37</v>
      </c>
      <c r="C31" s="111"/>
      <c r="D31" s="111"/>
      <c r="E31" s="111"/>
      <c r="F31" s="111"/>
      <c r="G31" s="112"/>
    </row>
    <row r="32" spans="1:13" x14ac:dyDescent="0.25">
      <c r="A32" s="7" t="s">
        <v>38</v>
      </c>
      <c r="B32" s="111" t="s">
        <v>39</v>
      </c>
      <c r="C32" s="111"/>
      <c r="D32" s="111"/>
      <c r="E32" s="111"/>
      <c r="F32" s="111"/>
      <c r="G32" s="112"/>
    </row>
    <row r="33" spans="1:19" x14ac:dyDescent="0.25">
      <c r="A33" s="7" t="s">
        <v>40</v>
      </c>
      <c r="B33" s="111" t="s">
        <v>41</v>
      </c>
      <c r="C33" s="111"/>
      <c r="D33" s="111"/>
      <c r="E33" s="111"/>
      <c r="F33" s="111"/>
      <c r="G33" s="112"/>
    </row>
    <row r="34" spans="1:19" x14ac:dyDescent="0.25">
      <c r="A34" s="19" t="s">
        <v>42</v>
      </c>
      <c r="B34" s="121" t="s">
        <v>43</v>
      </c>
      <c r="C34" s="121"/>
      <c r="D34" s="121"/>
      <c r="E34" s="121"/>
      <c r="F34" s="121"/>
      <c r="G34" s="122"/>
    </row>
    <row r="35" spans="1:19" ht="35.25" customHeight="1" x14ac:dyDescent="0.25"/>
    <row r="37" spans="1:19" x14ac:dyDescent="0.25">
      <c r="A37" s="118" t="s">
        <v>44</v>
      </c>
      <c r="B37" s="119"/>
      <c r="C37" s="27"/>
      <c r="D37" s="23"/>
      <c r="E37" s="23"/>
      <c r="F37" s="118" t="s">
        <v>45</v>
      </c>
      <c r="G37" s="120"/>
      <c r="H37" s="120"/>
      <c r="I37" s="120"/>
      <c r="J37" s="120"/>
      <c r="K37" s="120"/>
      <c r="L37" s="120"/>
      <c r="M37" s="120"/>
      <c r="N37" s="120"/>
      <c r="O37" s="120"/>
      <c r="P37" s="120"/>
      <c r="Q37" s="120"/>
      <c r="R37" s="119"/>
    </row>
    <row r="38" spans="1:19" x14ac:dyDescent="0.25">
      <c r="A38" s="24"/>
      <c r="B38" s="25"/>
      <c r="C38" s="23"/>
      <c r="D38" s="23"/>
      <c r="E38" s="23"/>
      <c r="F38" s="26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5"/>
    </row>
    <row r="39" spans="1:19" x14ac:dyDescent="0.25">
      <c r="A39" s="24"/>
      <c r="B39" s="25"/>
      <c r="C39" s="123" t="s">
        <v>225</v>
      </c>
      <c r="D39" s="24"/>
      <c r="E39" s="23"/>
      <c r="F39" s="24"/>
      <c r="G39" s="27" t="s">
        <v>46</v>
      </c>
      <c r="H39" s="27" t="s">
        <v>47</v>
      </c>
      <c r="I39" s="62" t="s">
        <v>225</v>
      </c>
      <c r="J39" s="27" t="s">
        <v>48</v>
      </c>
      <c r="K39" s="62" t="s">
        <v>225</v>
      </c>
      <c r="L39" s="27" t="s">
        <v>49</v>
      </c>
      <c r="M39" s="62" t="s">
        <v>225</v>
      </c>
      <c r="N39" s="27" t="s">
        <v>50</v>
      </c>
      <c r="O39" s="62" t="s">
        <v>225</v>
      </c>
      <c r="P39" s="27" t="s">
        <v>51</v>
      </c>
      <c r="Q39" s="62" t="s">
        <v>225</v>
      </c>
      <c r="R39" s="28" t="s">
        <v>52</v>
      </c>
      <c r="S39" s="62" t="s">
        <v>225</v>
      </c>
    </row>
    <row r="40" spans="1:19" x14ac:dyDescent="0.25">
      <c r="A40" s="24" t="s">
        <v>20</v>
      </c>
      <c r="B40" s="29">
        <v>300</v>
      </c>
      <c r="C40" s="63">
        <f>B40*1.2</f>
        <v>360</v>
      </c>
      <c r="D40" s="23"/>
      <c r="E40" s="23"/>
      <c r="F40" s="24" t="s">
        <v>20</v>
      </c>
      <c r="G40" s="30">
        <v>0</v>
      </c>
      <c r="H40" s="30">
        <v>500</v>
      </c>
      <c r="I40" s="63">
        <f>H40*1.2</f>
        <v>600</v>
      </c>
      <c r="J40" s="30">
        <v>1300</v>
      </c>
      <c r="K40" s="63">
        <f>J40*1.2</f>
        <v>1560</v>
      </c>
      <c r="L40" s="30">
        <v>2000</v>
      </c>
      <c r="M40" s="63">
        <f>L40*1.2</f>
        <v>2400</v>
      </c>
      <c r="N40" s="30">
        <v>2700</v>
      </c>
      <c r="O40" s="63">
        <f>N40*1.2</f>
        <v>3240</v>
      </c>
      <c r="P40" s="30">
        <v>3000</v>
      </c>
      <c r="Q40" s="63">
        <f>P40*1.2</f>
        <v>3600</v>
      </c>
      <c r="R40" s="29">
        <v>3500</v>
      </c>
      <c r="S40" s="63">
        <f>R40*1.2</f>
        <v>4200</v>
      </c>
    </row>
    <row r="41" spans="1:19" x14ac:dyDescent="0.25">
      <c r="A41" s="24" t="s">
        <v>22</v>
      </c>
      <c r="B41" s="29">
        <v>200</v>
      </c>
      <c r="C41" s="63">
        <f t="shared" ref="C41:C51" si="0">B41*1.2</f>
        <v>240</v>
      </c>
      <c r="D41" s="23"/>
      <c r="E41" s="23"/>
      <c r="F41" s="24" t="s">
        <v>22</v>
      </c>
      <c r="G41" s="30">
        <v>0</v>
      </c>
      <c r="H41" s="30">
        <v>300</v>
      </c>
      <c r="I41" s="63">
        <f>H41*1.2</f>
        <v>360</v>
      </c>
      <c r="J41" s="30">
        <v>750</v>
      </c>
      <c r="K41" s="63">
        <f t="shared" ref="K41:K51" si="1">J41*1.2</f>
        <v>900</v>
      </c>
      <c r="L41" s="30">
        <v>1500</v>
      </c>
      <c r="M41" s="63">
        <f t="shared" ref="M41:M51" si="2">L41*1.2</f>
        <v>1800</v>
      </c>
      <c r="N41" s="30">
        <v>1800</v>
      </c>
      <c r="O41" s="63">
        <f t="shared" ref="O41:O51" si="3">N41*1.2</f>
        <v>2160</v>
      </c>
      <c r="P41" s="30">
        <v>2100</v>
      </c>
      <c r="Q41" s="63">
        <f t="shared" ref="Q41:S51" si="4">P41*1.2</f>
        <v>2520</v>
      </c>
      <c r="R41" s="29">
        <v>2300</v>
      </c>
      <c r="S41" s="63">
        <f t="shared" si="4"/>
        <v>2760</v>
      </c>
    </row>
    <row r="42" spans="1:19" x14ac:dyDescent="0.25">
      <c r="A42" s="24" t="s">
        <v>24</v>
      </c>
      <c r="B42" s="29">
        <v>200</v>
      </c>
      <c r="C42" s="63">
        <f t="shared" si="0"/>
        <v>240</v>
      </c>
      <c r="D42" s="23"/>
      <c r="E42" s="23"/>
      <c r="F42" s="24" t="s">
        <v>24</v>
      </c>
      <c r="G42" s="30">
        <v>0</v>
      </c>
      <c r="H42" s="30">
        <v>250</v>
      </c>
      <c r="I42" s="63">
        <f>H42*1.2</f>
        <v>300</v>
      </c>
      <c r="J42" s="30">
        <v>500</v>
      </c>
      <c r="K42" s="63">
        <f t="shared" si="1"/>
        <v>600</v>
      </c>
      <c r="L42" s="30">
        <v>1000</v>
      </c>
      <c r="M42" s="63">
        <f t="shared" si="2"/>
        <v>1200</v>
      </c>
      <c r="N42" s="30">
        <v>1200</v>
      </c>
      <c r="O42" s="63">
        <f t="shared" si="3"/>
        <v>1440</v>
      </c>
      <c r="P42" s="30">
        <v>1400</v>
      </c>
      <c r="Q42" s="63">
        <f t="shared" si="4"/>
        <v>1680</v>
      </c>
      <c r="R42" s="29">
        <v>1500</v>
      </c>
      <c r="S42" s="63">
        <f t="shared" si="4"/>
        <v>1800</v>
      </c>
    </row>
    <row r="43" spans="1:19" x14ac:dyDescent="0.25">
      <c r="A43" s="24" t="s">
        <v>26</v>
      </c>
      <c r="B43" s="29">
        <v>150</v>
      </c>
      <c r="C43" s="63">
        <f t="shared" si="0"/>
        <v>180</v>
      </c>
      <c r="D43" s="23"/>
      <c r="E43" s="23"/>
      <c r="F43" s="24" t="s">
        <v>26</v>
      </c>
      <c r="G43" s="30">
        <v>0</v>
      </c>
      <c r="H43" s="30">
        <v>200</v>
      </c>
      <c r="I43" s="63">
        <f>H43*1.2</f>
        <v>240</v>
      </c>
      <c r="J43" s="30">
        <v>350</v>
      </c>
      <c r="K43" s="63">
        <f t="shared" si="1"/>
        <v>420</v>
      </c>
      <c r="L43" s="30">
        <v>700</v>
      </c>
      <c r="M43" s="63">
        <f t="shared" si="2"/>
        <v>840</v>
      </c>
      <c r="N43" s="30">
        <v>900</v>
      </c>
      <c r="O43" s="63">
        <f t="shared" si="3"/>
        <v>1080</v>
      </c>
      <c r="P43" s="30">
        <v>1100</v>
      </c>
      <c r="Q43" s="63">
        <f t="shared" si="4"/>
        <v>1320</v>
      </c>
      <c r="R43" s="29">
        <v>1250</v>
      </c>
      <c r="S43" s="63">
        <f t="shared" si="4"/>
        <v>1500</v>
      </c>
    </row>
    <row r="44" spans="1:19" x14ac:dyDescent="0.25">
      <c r="A44" s="24" t="s">
        <v>28</v>
      </c>
      <c r="B44" s="29">
        <v>200</v>
      </c>
      <c r="C44" s="63">
        <f t="shared" si="0"/>
        <v>240</v>
      </c>
      <c r="D44" s="23"/>
      <c r="E44" s="23"/>
      <c r="F44" s="24" t="s">
        <v>28</v>
      </c>
      <c r="G44" s="30">
        <v>0</v>
      </c>
      <c r="H44" s="30">
        <v>250</v>
      </c>
      <c r="I44" s="63">
        <f t="shared" ref="I44:I51" si="5">H44*1.2</f>
        <v>300</v>
      </c>
      <c r="J44" s="30">
        <v>500</v>
      </c>
      <c r="K44" s="63">
        <f t="shared" si="1"/>
        <v>600</v>
      </c>
      <c r="L44" s="30">
        <v>1000</v>
      </c>
      <c r="M44" s="63">
        <f t="shared" si="2"/>
        <v>1200</v>
      </c>
      <c r="N44" s="30">
        <v>1200</v>
      </c>
      <c r="O44" s="63">
        <f t="shared" si="3"/>
        <v>1440</v>
      </c>
      <c r="P44" s="30">
        <v>1400</v>
      </c>
      <c r="Q44" s="63">
        <f t="shared" si="4"/>
        <v>1680</v>
      </c>
      <c r="R44" s="29">
        <v>1500</v>
      </c>
      <c r="S44" s="63">
        <f t="shared" si="4"/>
        <v>1800</v>
      </c>
    </row>
    <row r="45" spans="1:19" x14ac:dyDescent="0.25">
      <c r="A45" s="24" t="s">
        <v>30</v>
      </c>
      <c r="B45" s="29">
        <v>300</v>
      </c>
      <c r="C45" s="63">
        <f t="shared" si="0"/>
        <v>360</v>
      </c>
      <c r="D45" s="23"/>
      <c r="E45" s="23"/>
      <c r="F45" s="24" t="s">
        <v>30</v>
      </c>
      <c r="G45" s="30">
        <v>0</v>
      </c>
      <c r="H45" s="30">
        <v>500</v>
      </c>
      <c r="I45" s="63">
        <f t="shared" si="5"/>
        <v>600</v>
      </c>
      <c r="J45" s="30">
        <v>1300</v>
      </c>
      <c r="K45" s="63">
        <f t="shared" si="1"/>
        <v>1560</v>
      </c>
      <c r="L45" s="30">
        <v>2000</v>
      </c>
      <c r="M45" s="63">
        <f t="shared" si="2"/>
        <v>2400</v>
      </c>
      <c r="N45" s="30">
        <v>2700</v>
      </c>
      <c r="O45" s="63">
        <f t="shared" si="3"/>
        <v>3240</v>
      </c>
      <c r="P45" s="30">
        <v>3000</v>
      </c>
      <c r="Q45" s="63">
        <f t="shared" si="4"/>
        <v>3600</v>
      </c>
      <c r="R45" s="29">
        <v>3500</v>
      </c>
      <c r="S45" s="63">
        <f t="shared" si="4"/>
        <v>4200</v>
      </c>
    </row>
    <row r="46" spans="1:19" x14ac:dyDescent="0.25">
      <c r="A46" s="24" t="s">
        <v>32</v>
      </c>
      <c r="B46" s="29">
        <v>450</v>
      </c>
      <c r="C46" s="63">
        <f t="shared" si="0"/>
        <v>540</v>
      </c>
      <c r="D46" s="23"/>
      <c r="E46" s="23"/>
      <c r="F46" s="24" t="s">
        <v>32</v>
      </c>
      <c r="G46" s="30">
        <v>0</v>
      </c>
      <c r="H46" s="30">
        <v>200</v>
      </c>
      <c r="I46" s="63">
        <f t="shared" si="5"/>
        <v>240</v>
      </c>
      <c r="J46" s="30">
        <v>350</v>
      </c>
      <c r="K46" s="63">
        <f t="shared" si="1"/>
        <v>420</v>
      </c>
      <c r="L46" s="30">
        <v>600</v>
      </c>
      <c r="M46" s="63">
        <f t="shared" si="2"/>
        <v>720</v>
      </c>
      <c r="N46" s="30">
        <v>750</v>
      </c>
      <c r="O46" s="63">
        <f t="shared" si="3"/>
        <v>900</v>
      </c>
      <c r="P46" s="30">
        <v>800</v>
      </c>
      <c r="Q46" s="63">
        <f t="shared" si="4"/>
        <v>960</v>
      </c>
      <c r="R46" s="29">
        <v>1000</v>
      </c>
      <c r="S46" s="63">
        <f t="shared" si="4"/>
        <v>1200</v>
      </c>
    </row>
    <row r="47" spans="1:19" x14ac:dyDescent="0.25">
      <c r="A47" s="24" t="s">
        <v>34</v>
      </c>
      <c r="B47" s="29">
        <v>300</v>
      </c>
      <c r="C47" s="63">
        <f t="shared" si="0"/>
        <v>360</v>
      </c>
      <c r="D47" s="23"/>
      <c r="E47" s="23"/>
      <c r="F47" s="24" t="s">
        <v>34</v>
      </c>
      <c r="G47" s="30">
        <v>0</v>
      </c>
      <c r="H47" s="30">
        <v>150</v>
      </c>
      <c r="I47" s="63">
        <f t="shared" si="5"/>
        <v>180</v>
      </c>
      <c r="J47" s="30">
        <v>250</v>
      </c>
      <c r="K47" s="63">
        <f t="shared" si="1"/>
        <v>300</v>
      </c>
      <c r="L47" s="30">
        <v>400</v>
      </c>
      <c r="M47" s="63">
        <f t="shared" si="2"/>
        <v>480</v>
      </c>
      <c r="N47" s="30">
        <v>500</v>
      </c>
      <c r="O47" s="63">
        <f t="shared" si="3"/>
        <v>600</v>
      </c>
      <c r="P47" s="30">
        <v>600</v>
      </c>
      <c r="Q47" s="63">
        <f t="shared" si="4"/>
        <v>720</v>
      </c>
      <c r="R47" s="29">
        <v>700</v>
      </c>
      <c r="S47" s="63">
        <f t="shared" si="4"/>
        <v>840</v>
      </c>
    </row>
    <row r="48" spans="1:19" x14ac:dyDescent="0.25">
      <c r="A48" s="24" t="s">
        <v>36</v>
      </c>
      <c r="B48" s="29">
        <v>200</v>
      </c>
      <c r="C48" s="63">
        <f t="shared" si="0"/>
        <v>240</v>
      </c>
      <c r="D48" s="23"/>
      <c r="E48" s="23"/>
      <c r="F48" s="24" t="s">
        <v>36</v>
      </c>
      <c r="G48" s="30">
        <v>0</v>
      </c>
      <c r="H48" s="30">
        <v>100</v>
      </c>
      <c r="I48" s="63">
        <f t="shared" si="5"/>
        <v>120</v>
      </c>
      <c r="J48" s="30">
        <v>200</v>
      </c>
      <c r="K48" s="63">
        <f t="shared" si="1"/>
        <v>240</v>
      </c>
      <c r="L48" s="30">
        <v>300</v>
      </c>
      <c r="M48" s="63">
        <f t="shared" si="2"/>
        <v>360</v>
      </c>
      <c r="N48" s="30">
        <v>400</v>
      </c>
      <c r="O48" s="63">
        <f t="shared" si="3"/>
        <v>480</v>
      </c>
      <c r="P48" s="30">
        <v>500</v>
      </c>
      <c r="Q48" s="63">
        <f t="shared" si="4"/>
        <v>600</v>
      </c>
      <c r="R48" s="29">
        <v>600</v>
      </c>
      <c r="S48" s="63">
        <f t="shared" si="4"/>
        <v>720</v>
      </c>
    </row>
    <row r="49" spans="1:19" x14ac:dyDescent="0.25">
      <c r="A49" s="24" t="s">
        <v>38</v>
      </c>
      <c r="B49" s="29">
        <v>200</v>
      </c>
      <c r="C49" s="63">
        <f t="shared" si="0"/>
        <v>240</v>
      </c>
      <c r="D49" s="23"/>
      <c r="E49" s="23"/>
      <c r="F49" s="24" t="s">
        <v>38</v>
      </c>
      <c r="G49" s="30">
        <v>0</v>
      </c>
      <c r="H49" s="30">
        <v>100</v>
      </c>
      <c r="I49" s="63">
        <f t="shared" si="5"/>
        <v>120</v>
      </c>
      <c r="J49" s="30">
        <v>200</v>
      </c>
      <c r="K49" s="63">
        <f t="shared" si="1"/>
        <v>240</v>
      </c>
      <c r="L49" s="30">
        <v>300</v>
      </c>
      <c r="M49" s="63">
        <f t="shared" si="2"/>
        <v>360</v>
      </c>
      <c r="N49" s="30">
        <v>400</v>
      </c>
      <c r="O49" s="63">
        <f t="shared" si="3"/>
        <v>480</v>
      </c>
      <c r="P49" s="30">
        <v>500</v>
      </c>
      <c r="Q49" s="63">
        <f t="shared" si="4"/>
        <v>600</v>
      </c>
      <c r="R49" s="29">
        <v>600</v>
      </c>
      <c r="S49" s="63">
        <f t="shared" si="4"/>
        <v>720</v>
      </c>
    </row>
    <row r="50" spans="1:19" x14ac:dyDescent="0.25">
      <c r="A50" s="24" t="s">
        <v>40</v>
      </c>
      <c r="B50" s="29">
        <v>200</v>
      </c>
      <c r="C50" s="63">
        <f t="shared" si="0"/>
        <v>240</v>
      </c>
      <c r="D50" s="23"/>
      <c r="E50" s="23"/>
      <c r="F50" s="24" t="s">
        <v>40</v>
      </c>
      <c r="G50" s="30">
        <v>0</v>
      </c>
      <c r="H50" s="30">
        <v>100</v>
      </c>
      <c r="I50" s="63">
        <f t="shared" si="5"/>
        <v>120</v>
      </c>
      <c r="J50" s="30">
        <v>200</v>
      </c>
      <c r="K50" s="63">
        <f t="shared" si="1"/>
        <v>240</v>
      </c>
      <c r="L50" s="30">
        <v>300</v>
      </c>
      <c r="M50" s="63">
        <f t="shared" si="2"/>
        <v>360</v>
      </c>
      <c r="N50" s="30">
        <v>400</v>
      </c>
      <c r="O50" s="63">
        <f t="shared" si="3"/>
        <v>480</v>
      </c>
      <c r="P50" s="30">
        <v>500</v>
      </c>
      <c r="Q50" s="63">
        <f t="shared" si="4"/>
        <v>600</v>
      </c>
      <c r="R50" s="29">
        <v>600</v>
      </c>
      <c r="S50" s="63">
        <f t="shared" si="4"/>
        <v>720</v>
      </c>
    </row>
    <row r="51" spans="1:19" x14ac:dyDescent="0.25">
      <c r="A51" s="31" t="s">
        <v>42</v>
      </c>
      <c r="B51" s="32">
        <v>450</v>
      </c>
      <c r="C51" s="63">
        <f t="shared" si="0"/>
        <v>540</v>
      </c>
      <c r="D51" s="23"/>
      <c r="E51" s="23"/>
      <c r="F51" s="31" t="s">
        <v>42</v>
      </c>
      <c r="G51" s="33">
        <v>0</v>
      </c>
      <c r="H51" s="33">
        <v>200</v>
      </c>
      <c r="I51" s="63">
        <f t="shared" si="5"/>
        <v>240</v>
      </c>
      <c r="J51" s="33">
        <v>350</v>
      </c>
      <c r="K51" s="63">
        <f t="shared" si="1"/>
        <v>420</v>
      </c>
      <c r="L51" s="33">
        <v>600</v>
      </c>
      <c r="M51" s="63">
        <f t="shared" si="2"/>
        <v>720</v>
      </c>
      <c r="N51" s="33">
        <v>750</v>
      </c>
      <c r="O51" s="63">
        <f t="shared" si="3"/>
        <v>900</v>
      </c>
      <c r="P51" s="33">
        <v>800</v>
      </c>
      <c r="Q51" s="63">
        <f t="shared" si="4"/>
        <v>960</v>
      </c>
      <c r="R51" s="32">
        <v>1000</v>
      </c>
      <c r="S51" s="63">
        <f t="shared" si="4"/>
        <v>1200</v>
      </c>
    </row>
    <row r="53" spans="1:19" ht="13.8" thickBot="1" x14ac:dyDescent="0.3">
      <c r="A53" s="4" t="s">
        <v>53</v>
      </c>
      <c r="F53" s="4"/>
    </row>
    <row r="54" spans="1:19" ht="13.8" thickBot="1" x14ac:dyDescent="0.3">
      <c r="B54" s="8" t="s">
        <v>54</v>
      </c>
      <c r="C54" s="8"/>
      <c r="F54" s="106" t="s">
        <v>358</v>
      </c>
      <c r="G54" s="107"/>
      <c r="H54" s="107"/>
      <c r="I54" s="108"/>
    </row>
    <row r="55" spans="1:19" x14ac:dyDescent="0.25">
      <c r="A55" t="s">
        <v>55</v>
      </c>
      <c r="B55" s="34">
        <v>1000</v>
      </c>
      <c r="C55" s="63">
        <f>B55*1.2</f>
        <v>1200</v>
      </c>
    </row>
    <row r="56" spans="1:19" x14ac:dyDescent="0.25">
      <c r="A56" t="s">
        <v>56</v>
      </c>
      <c r="B56" s="35">
        <f>IF(AND(B15&gt;0),B40,IF(AND(B15=0),0))+IF(AND(D15&gt;0),B41,IF(AND(D15=0),0))+IF(AND(E15&gt;0),B42,IF(AND(E15=0),0))+IF(AND(F15&gt;0),B43,IF(AND(F15=0),0))+IF(AND(G15&gt;0),B44,IF(AND(G15=0),0))+IF(AND(H15&gt;0),B45,IF(AND(H15=0),0))</f>
        <v>1050</v>
      </c>
      <c r="C56" s="63">
        <f t="shared" ref="C56:C57" si="6">B56*1.2</f>
        <v>1260</v>
      </c>
      <c r="F56" s="109" t="s">
        <v>359</v>
      </c>
      <c r="G56" s="109"/>
      <c r="H56" s="109"/>
      <c r="I56" s="97">
        <v>2200000</v>
      </c>
    </row>
    <row r="57" spans="1:19" x14ac:dyDescent="0.25">
      <c r="A57" t="s">
        <v>57</v>
      </c>
      <c r="B57" s="35">
        <f>IF(AND(B18&gt;0),B46,IF(AND(B18=0),0))+IF(AND(D18&gt;0),B47,IF(AND(D18=0),0))+IF(AND(E18&gt;0),B48,IF(AND(E18=0),0))+IF(AND(F18&gt;0),B49,IF(AND(F18=0),0))+IF(AND(G18&gt;0),B50,IF(AND(G18=0),0))+IF(AND(H18&gt;0),B51,IF(AND(H18=0),0))</f>
        <v>450</v>
      </c>
      <c r="C57" s="63">
        <f t="shared" si="6"/>
        <v>540</v>
      </c>
      <c r="F57" s="109" t="s">
        <v>360</v>
      </c>
      <c r="G57" s="109"/>
      <c r="H57" s="109"/>
      <c r="I57" s="97">
        <v>1387864</v>
      </c>
    </row>
    <row r="58" spans="1:19" x14ac:dyDescent="0.25">
      <c r="A58" t="s">
        <v>58</v>
      </c>
      <c r="B58" s="35">
        <f>B16+D16+E16+F16+G16+H16</f>
        <v>1850</v>
      </c>
      <c r="C58" s="35"/>
      <c r="F58" s="109" t="s">
        <v>361</v>
      </c>
      <c r="G58" s="109"/>
      <c r="H58" s="109"/>
      <c r="I58" s="97">
        <v>1400000</v>
      </c>
    </row>
    <row r="59" spans="1:19" x14ac:dyDescent="0.25">
      <c r="A59" t="s">
        <v>59</v>
      </c>
      <c r="B59" s="35">
        <f>B19+D19+E19+F19+G19+H19</f>
        <v>350</v>
      </c>
      <c r="C59" s="35"/>
      <c r="F59" s="109" t="s">
        <v>362</v>
      </c>
      <c r="G59" s="109"/>
      <c r="H59" s="109"/>
      <c r="I59" s="97">
        <v>3988000</v>
      </c>
    </row>
    <row r="60" spans="1:19" x14ac:dyDescent="0.25">
      <c r="A60" s="4" t="s">
        <v>60</v>
      </c>
      <c r="B60" s="36">
        <f>SUM(B55:B59)</f>
        <v>4700</v>
      </c>
      <c r="C60" s="36"/>
      <c r="F60" s="4"/>
      <c r="G60" s="55"/>
      <c r="J60" s="4"/>
      <c r="K60" s="4"/>
    </row>
    <row r="61" spans="1:19" x14ac:dyDescent="0.25">
      <c r="F61" s="1"/>
    </row>
    <row r="62" spans="1:19" x14ac:dyDescent="0.25">
      <c r="F62" s="1"/>
    </row>
    <row r="63" spans="1:19" x14ac:dyDescent="0.25">
      <c r="F63" s="1"/>
    </row>
    <row r="64" spans="1:19" x14ac:dyDescent="0.25">
      <c r="F64" s="1"/>
    </row>
  </sheetData>
  <mergeCells count="25">
    <mergeCell ref="A37:B37"/>
    <mergeCell ref="F37:R37"/>
    <mergeCell ref="B28:G28"/>
    <mergeCell ref="B29:G29"/>
    <mergeCell ref="B30:G30"/>
    <mergeCell ref="B31:G31"/>
    <mergeCell ref="B32:G32"/>
    <mergeCell ref="B33:G33"/>
    <mergeCell ref="B34:G34"/>
    <mergeCell ref="B8:E8"/>
    <mergeCell ref="B27:G27"/>
    <mergeCell ref="B2:J2"/>
    <mergeCell ref="B23:G23"/>
    <mergeCell ref="B24:G24"/>
    <mergeCell ref="B25:G25"/>
    <mergeCell ref="B3:H3"/>
    <mergeCell ref="B4:H4"/>
    <mergeCell ref="B6:H6"/>
    <mergeCell ref="A11:H11"/>
    <mergeCell ref="B26:G26"/>
    <mergeCell ref="F54:I54"/>
    <mergeCell ref="F57:H57"/>
    <mergeCell ref="F56:H56"/>
    <mergeCell ref="F58:H58"/>
    <mergeCell ref="F59:H59"/>
  </mergeCells>
  <phoneticPr fontId="5" type="noConversion"/>
  <dataValidations disablePrompts="1" count="1">
    <dataValidation type="list" allowBlank="1" showInputMessage="1" showErrorMessage="1" sqref="B17:I17 B14:I14" xr:uid="{00000000-0002-0000-0000-000000000000}">
      <formula1>$L$16:$L$17</formula1>
    </dataValidation>
  </dataValidations>
  <pageMargins left="0.31496062992125984" right="0.31496062992125984" top="1.1811023622047245" bottom="0.19685039370078741" header="0.11811023622047245" footer="0.11811023622047245"/>
  <pageSetup paperSize="9" scale="95" orientation="portrait" r:id="rId1"/>
  <headerFooter>
    <oddHeader>&amp;L&amp;G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60"/>
  <sheetViews>
    <sheetView topLeftCell="A52" zoomScale="80" workbookViewId="0">
      <selection activeCell="J34" sqref="J34"/>
    </sheetView>
  </sheetViews>
  <sheetFormatPr defaultRowHeight="13.2" x14ac:dyDescent="0.25"/>
  <cols>
    <col min="2" max="3" width="9.33203125" bestFit="1" customWidth="1"/>
    <col min="7" max="7" width="10.44140625" style="1" customWidth="1"/>
    <col min="8" max="8" width="37.6640625" customWidth="1"/>
    <col min="10" max="10" width="9.88671875" bestFit="1" customWidth="1"/>
    <col min="11" max="15" width="9.33203125" bestFit="1" customWidth="1"/>
    <col min="16" max="16" width="9.88671875" bestFit="1" customWidth="1"/>
    <col min="17" max="17" width="10" customWidth="1"/>
    <col min="18" max="21" width="9.33203125" bestFit="1" customWidth="1"/>
  </cols>
  <sheetData>
    <row r="1" spans="1:23" ht="92.25" customHeight="1" x14ac:dyDescent="0.25">
      <c r="A1" s="38" t="s">
        <v>61</v>
      </c>
      <c r="B1" s="38" t="s">
        <v>62</v>
      </c>
      <c r="C1" s="38" t="s">
        <v>63</v>
      </c>
      <c r="D1" s="38" t="s">
        <v>64</v>
      </c>
      <c r="E1" s="38" t="s">
        <v>65</v>
      </c>
      <c r="F1" s="38" t="s">
        <v>66</v>
      </c>
      <c r="G1" s="49" t="s">
        <v>67</v>
      </c>
      <c r="H1" s="41" t="s">
        <v>68</v>
      </c>
      <c r="I1" s="41" t="s">
        <v>69</v>
      </c>
      <c r="J1" s="41" t="s">
        <v>70</v>
      </c>
      <c r="K1" s="41" t="s">
        <v>71</v>
      </c>
      <c r="L1" s="41" t="s">
        <v>72</v>
      </c>
      <c r="M1" s="41" t="s">
        <v>73</v>
      </c>
      <c r="N1" s="41" t="s">
        <v>74</v>
      </c>
      <c r="O1" s="41" t="s">
        <v>75</v>
      </c>
      <c r="P1" s="41" t="s">
        <v>76</v>
      </c>
      <c r="Q1" s="41" t="s">
        <v>77</v>
      </c>
      <c r="R1" s="41" t="s">
        <v>78</v>
      </c>
      <c r="S1" s="41" t="s">
        <v>79</v>
      </c>
      <c r="T1" s="41" t="s">
        <v>80</v>
      </c>
      <c r="U1" s="41" t="s">
        <v>81</v>
      </c>
    </row>
    <row r="2" spans="1:23" ht="92.4" x14ac:dyDescent="0.25">
      <c r="G2" s="53" t="s">
        <v>82</v>
      </c>
      <c r="H2" s="53" t="s">
        <v>83</v>
      </c>
      <c r="I2" s="53" t="s">
        <v>84</v>
      </c>
      <c r="J2" s="54">
        <v>102635</v>
      </c>
      <c r="K2" s="54">
        <v>28895</v>
      </c>
      <c r="L2" s="54">
        <v>30343</v>
      </c>
      <c r="M2" s="54">
        <v>18507</v>
      </c>
      <c r="N2" s="54">
        <v>1021</v>
      </c>
      <c r="O2" s="54">
        <v>0</v>
      </c>
      <c r="P2" s="54">
        <v>102635</v>
      </c>
      <c r="Q2" s="54">
        <v>0</v>
      </c>
      <c r="R2" s="54">
        <v>0</v>
      </c>
      <c r="S2" s="54">
        <v>0</v>
      </c>
      <c r="T2" s="54">
        <v>0</v>
      </c>
      <c r="U2" s="54">
        <v>0</v>
      </c>
      <c r="W2" t="s">
        <v>85</v>
      </c>
    </row>
    <row r="3" spans="1:23" x14ac:dyDescent="0.25">
      <c r="G3" s="52"/>
      <c r="H3" s="48"/>
      <c r="P3" s="54"/>
      <c r="Q3" s="54"/>
    </row>
    <row r="4" spans="1:23" x14ac:dyDescent="0.25">
      <c r="A4" s="40"/>
      <c r="B4" s="40"/>
      <c r="C4" s="40"/>
      <c r="D4" s="40"/>
      <c r="E4" s="40"/>
      <c r="F4" s="40"/>
      <c r="G4" s="5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</row>
    <row r="5" spans="1:23" x14ac:dyDescent="0.25">
      <c r="A5" s="39"/>
      <c r="B5" s="39"/>
      <c r="C5" s="39"/>
      <c r="D5" s="40"/>
      <c r="E5" s="40"/>
      <c r="F5" s="40"/>
      <c r="G5" s="50"/>
      <c r="H5" s="40"/>
      <c r="I5" s="40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W5" t="s">
        <v>85</v>
      </c>
    </row>
    <row r="6" spans="1:23" x14ac:dyDescent="0.25">
      <c r="A6" s="46"/>
      <c r="B6" s="46"/>
      <c r="C6" s="46"/>
      <c r="D6" s="47"/>
      <c r="E6" s="47"/>
      <c r="F6" s="47"/>
      <c r="G6" s="51"/>
      <c r="H6" s="47"/>
      <c r="I6" s="47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</row>
    <row r="7" spans="1:23" x14ac:dyDescent="0.25">
      <c r="A7" s="46"/>
      <c r="B7" s="46"/>
      <c r="C7" s="46"/>
      <c r="D7" s="47"/>
      <c r="E7" s="47"/>
      <c r="F7" s="47"/>
      <c r="G7" s="51"/>
      <c r="H7" s="47"/>
      <c r="I7" s="47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</row>
    <row r="8" spans="1:23" ht="26.4" x14ac:dyDescent="0.25">
      <c r="A8" s="46"/>
      <c r="B8" s="46"/>
      <c r="C8" s="46"/>
      <c r="D8" s="47"/>
      <c r="E8" s="47"/>
      <c r="F8" s="47"/>
      <c r="G8" s="53" t="s">
        <v>86</v>
      </c>
      <c r="H8" s="53" t="s">
        <v>87</v>
      </c>
      <c r="I8" s="53" t="s">
        <v>88</v>
      </c>
      <c r="J8" s="54">
        <v>72740</v>
      </c>
      <c r="K8" s="54">
        <v>0</v>
      </c>
      <c r="L8" s="54">
        <v>0</v>
      </c>
      <c r="M8" s="54">
        <v>0</v>
      </c>
      <c r="N8" s="54">
        <v>0</v>
      </c>
      <c r="O8" s="54">
        <v>0</v>
      </c>
      <c r="P8" s="54">
        <v>72740</v>
      </c>
      <c r="Q8">
        <v>0</v>
      </c>
      <c r="R8">
        <v>0</v>
      </c>
      <c r="S8">
        <v>0</v>
      </c>
      <c r="T8">
        <v>0</v>
      </c>
      <c r="U8">
        <v>0</v>
      </c>
    </row>
    <row r="9" spans="1:23" ht="66" x14ac:dyDescent="0.25">
      <c r="G9" s="53" t="s">
        <v>89</v>
      </c>
      <c r="H9" s="53" t="s">
        <v>90</v>
      </c>
      <c r="I9" s="53" t="s">
        <v>91</v>
      </c>
      <c r="J9" s="54">
        <v>130910</v>
      </c>
      <c r="K9">
        <v>0</v>
      </c>
      <c r="L9">
        <v>0</v>
      </c>
      <c r="M9">
        <v>0</v>
      </c>
      <c r="N9">
        <v>0</v>
      </c>
      <c r="O9">
        <v>0</v>
      </c>
      <c r="P9" s="54">
        <v>1230706</v>
      </c>
      <c r="Q9">
        <v>0</v>
      </c>
      <c r="R9">
        <v>0</v>
      </c>
      <c r="S9">
        <v>0</v>
      </c>
      <c r="T9">
        <v>0</v>
      </c>
      <c r="U9">
        <v>0</v>
      </c>
    </row>
    <row r="10" spans="1:23" ht="92.4" x14ac:dyDescent="0.25">
      <c r="G10" s="53" t="s">
        <v>82</v>
      </c>
      <c r="H10" s="53" t="s">
        <v>83</v>
      </c>
      <c r="I10" s="53" t="s">
        <v>84</v>
      </c>
      <c r="J10" s="54">
        <v>102635</v>
      </c>
      <c r="K10" s="54">
        <v>28895</v>
      </c>
      <c r="L10" s="54">
        <v>30343</v>
      </c>
      <c r="M10" s="54">
        <v>18507</v>
      </c>
      <c r="N10" s="54">
        <v>1021</v>
      </c>
      <c r="O10" s="54">
        <v>0</v>
      </c>
      <c r="P10" s="54">
        <v>102635</v>
      </c>
      <c r="Q10" s="54">
        <v>0</v>
      </c>
      <c r="R10" s="54">
        <v>0</v>
      </c>
      <c r="S10" s="54">
        <v>0</v>
      </c>
      <c r="T10" s="54">
        <v>0</v>
      </c>
      <c r="U10" s="54">
        <v>0</v>
      </c>
    </row>
    <row r="11" spans="1:23" ht="118.8" x14ac:dyDescent="0.25">
      <c r="G11" s="53" t="s">
        <v>92</v>
      </c>
      <c r="H11" s="53" t="s">
        <v>93</v>
      </c>
      <c r="I11" s="53" t="s">
        <v>94</v>
      </c>
      <c r="J11" s="54">
        <v>62000</v>
      </c>
      <c r="K11" s="54">
        <v>38000</v>
      </c>
      <c r="L11" s="54">
        <v>0</v>
      </c>
      <c r="M11" s="54">
        <v>0</v>
      </c>
      <c r="N11" s="54">
        <v>0</v>
      </c>
      <c r="O11" s="54">
        <v>0</v>
      </c>
      <c r="P11" s="54">
        <v>62000</v>
      </c>
      <c r="Q11" s="54">
        <v>0</v>
      </c>
      <c r="R11" s="54">
        <v>0</v>
      </c>
      <c r="S11" s="54">
        <v>0</v>
      </c>
      <c r="T11" s="54">
        <v>0</v>
      </c>
      <c r="U11" s="54">
        <v>0</v>
      </c>
    </row>
    <row r="12" spans="1:23" ht="52.8" x14ac:dyDescent="0.25">
      <c r="G12" s="53" t="s">
        <v>95</v>
      </c>
      <c r="H12" s="53" t="s">
        <v>96</v>
      </c>
      <c r="I12" s="53" t="s">
        <v>97</v>
      </c>
      <c r="J12" s="54">
        <v>13500</v>
      </c>
      <c r="K12" s="54">
        <v>4000</v>
      </c>
      <c r="L12" s="54">
        <v>0</v>
      </c>
      <c r="M12" s="54">
        <v>0</v>
      </c>
      <c r="N12" s="54">
        <v>0</v>
      </c>
      <c r="O12" s="54">
        <v>0</v>
      </c>
      <c r="P12" s="54">
        <v>0</v>
      </c>
      <c r="Q12" s="54">
        <v>0</v>
      </c>
      <c r="R12" s="54">
        <v>0</v>
      </c>
      <c r="S12" s="54">
        <v>0</v>
      </c>
      <c r="T12" s="54">
        <v>0</v>
      </c>
      <c r="U12" s="54">
        <v>0</v>
      </c>
    </row>
    <row r="13" spans="1:23" ht="39.6" x14ac:dyDescent="0.25">
      <c r="G13" s="53" t="s">
        <v>98</v>
      </c>
      <c r="H13" s="53" t="s">
        <v>99</v>
      </c>
      <c r="I13" s="53" t="s">
        <v>100</v>
      </c>
      <c r="J13" s="54">
        <v>2200000</v>
      </c>
      <c r="K13" s="54">
        <v>0</v>
      </c>
      <c r="L13" s="54">
        <v>329000</v>
      </c>
      <c r="M13" s="54">
        <v>0</v>
      </c>
      <c r="N13" s="54">
        <v>266000</v>
      </c>
      <c r="O13" s="54">
        <v>0</v>
      </c>
      <c r="P13" s="54">
        <v>2200000</v>
      </c>
      <c r="Q13" s="54">
        <v>0</v>
      </c>
      <c r="R13" s="54">
        <v>329000</v>
      </c>
      <c r="S13" s="54">
        <v>0</v>
      </c>
      <c r="T13" s="54">
        <v>266000</v>
      </c>
      <c r="U13" s="54">
        <v>0</v>
      </c>
    </row>
    <row r="14" spans="1:23" ht="39.6" x14ac:dyDescent="0.25">
      <c r="G14" s="53" t="s">
        <v>101</v>
      </c>
      <c r="H14" s="53" t="s">
        <v>102</v>
      </c>
      <c r="I14" s="53" t="s">
        <v>103</v>
      </c>
      <c r="J14" s="54">
        <v>505000</v>
      </c>
      <c r="K14" s="54">
        <v>0</v>
      </c>
      <c r="L14" s="54">
        <v>0</v>
      </c>
      <c r="M14" s="54">
        <v>0</v>
      </c>
      <c r="N14" s="54">
        <v>0</v>
      </c>
      <c r="O14" s="54">
        <v>0</v>
      </c>
      <c r="P14" s="54">
        <v>0</v>
      </c>
      <c r="Q14" s="54">
        <v>0</v>
      </c>
      <c r="R14" s="54">
        <v>0</v>
      </c>
      <c r="S14" s="54">
        <v>0</v>
      </c>
      <c r="T14" s="54">
        <v>0</v>
      </c>
      <c r="U14" s="54">
        <v>0</v>
      </c>
    </row>
    <row r="15" spans="1:23" ht="52.8" x14ac:dyDescent="0.25">
      <c r="G15" s="53" t="s">
        <v>104</v>
      </c>
      <c r="H15" s="53" t="s">
        <v>105</v>
      </c>
      <c r="I15" s="53" t="s">
        <v>106</v>
      </c>
      <c r="J15" s="54">
        <v>149383</v>
      </c>
      <c r="K15" s="54">
        <v>0</v>
      </c>
      <c r="L15" s="54">
        <v>0</v>
      </c>
      <c r="M15" s="54">
        <v>0</v>
      </c>
      <c r="N15" s="54">
        <v>0</v>
      </c>
      <c r="O15" s="54">
        <v>0</v>
      </c>
      <c r="P15" s="54">
        <v>149383</v>
      </c>
      <c r="Q15" s="54">
        <v>0</v>
      </c>
      <c r="R15" s="54">
        <v>0</v>
      </c>
      <c r="S15" s="54">
        <v>0</v>
      </c>
      <c r="T15" s="54">
        <v>0</v>
      </c>
      <c r="U15" s="54">
        <v>0</v>
      </c>
    </row>
    <row r="16" spans="1:23" ht="39.6" x14ac:dyDescent="0.25">
      <c r="G16" s="53" t="s">
        <v>107</v>
      </c>
      <c r="H16" s="53" t="s">
        <v>108</v>
      </c>
      <c r="I16" s="53" t="s">
        <v>109</v>
      </c>
      <c r="J16" s="54">
        <v>492687</v>
      </c>
      <c r="K16" s="54">
        <v>0</v>
      </c>
      <c r="L16" s="54">
        <v>0</v>
      </c>
      <c r="M16" s="54">
        <v>0</v>
      </c>
      <c r="N16" s="54">
        <v>0</v>
      </c>
      <c r="O16" s="54">
        <v>0</v>
      </c>
      <c r="P16" s="54">
        <v>0</v>
      </c>
      <c r="Q16" s="54">
        <v>0</v>
      </c>
      <c r="R16" s="54">
        <v>0</v>
      </c>
      <c r="S16" s="54">
        <v>0</v>
      </c>
      <c r="T16" s="54">
        <v>0</v>
      </c>
      <c r="U16" s="54">
        <v>0</v>
      </c>
    </row>
    <row r="17" spans="7:21" ht="39.6" x14ac:dyDescent="0.25">
      <c r="G17" s="53" t="s">
        <v>110</v>
      </c>
      <c r="H17" s="53" t="s">
        <v>111</v>
      </c>
      <c r="I17" s="53" t="s">
        <v>112</v>
      </c>
      <c r="J17" s="54">
        <v>220000</v>
      </c>
      <c r="K17" s="54">
        <v>20000</v>
      </c>
      <c r="L17" s="54">
        <v>0</v>
      </c>
      <c r="M17" s="54">
        <v>20000</v>
      </c>
      <c r="N17" s="54">
        <v>0</v>
      </c>
      <c r="O17" s="54">
        <v>0</v>
      </c>
      <c r="P17" s="54">
        <v>220000</v>
      </c>
      <c r="Q17" s="54">
        <v>20000</v>
      </c>
      <c r="R17" s="54">
        <v>0</v>
      </c>
      <c r="S17" s="54">
        <v>20000</v>
      </c>
      <c r="T17" s="54">
        <v>0</v>
      </c>
      <c r="U17" s="54">
        <v>0</v>
      </c>
    </row>
    <row r="18" spans="7:21" ht="52.8" x14ac:dyDescent="0.25">
      <c r="G18" s="53" t="s">
        <v>113</v>
      </c>
      <c r="H18" s="53" t="s">
        <v>114</v>
      </c>
      <c r="I18" s="53" t="s">
        <v>115</v>
      </c>
      <c r="J18" s="54">
        <v>1387864</v>
      </c>
      <c r="K18" s="54">
        <v>158483</v>
      </c>
      <c r="L18" s="54">
        <v>188178</v>
      </c>
      <c r="M18" s="54">
        <v>156696</v>
      </c>
      <c r="N18" s="54">
        <v>55494</v>
      </c>
      <c r="O18" s="54">
        <v>67598</v>
      </c>
      <c r="P18" s="54">
        <v>1247945</v>
      </c>
      <c r="Q18" s="54">
        <v>0</v>
      </c>
      <c r="R18" s="54">
        <v>0</v>
      </c>
      <c r="S18" s="54">
        <v>0</v>
      </c>
      <c r="T18" s="54">
        <v>0</v>
      </c>
      <c r="U18" s="54">
        <v>0</v>
      </c>
    </row>
    <row r="19" spans="7:21" ht="79.2" x14ac:dyDescent="0.25">
      <c r="G19" s="53" t="s">
        <v>116</v>
      </c>
      <c r="H19" s="53" t="s">
        <v>117</v>
      </c>
      <c r="I19" s="53" t="s">
        <v>118</v>
      </c>
      <c r="J19" s="54">
        <v>91186</v>
      </c>
      <c r="K19" s="54">
        <v>0</v>
      </c>
      <c r="L19" s="54">
        <v>0</v>
      </c>
      <c r="M19" s="54">
        <v>0</v>
      </c>
      <c r="N19" s="54">
        <v>0</v>
      </c>
      <c r="O19" s="54">
        <v>0</v>
      </c>
      <c r="P19" s="54">
        <v>87748</v>
      </c>
      <c r="Q19" s="54">
        <v>0</v>
      </c>
      <c r="R19" s="54">
        <v>0</v>
      </c>
      <c r="S19" s="54">
        <v>0</v>
      </c>
      <c r="T19" s="54">
        <v>0</v>
      </c>
      <c r="U19" s="54">
        <v>0</v>
      </c>
    </row>
    <row r="20" spans="7:21" ht="52.8" x14ac:dyDescent="0.25">
      <c r="G20" s="53" t="s">
        <v>119</v>
      </c>
      <c r="H20" s="53" t="s">
        <v>120</v>
      </c>
      <c r="I20" s="53" t="s">
        <v>121</v>
      </c>
      <c r="J20" s="54">
        <v>80569</v>
      </c>
      <c r="K20" s="54">
        <v>17974</v>
      </c>
      <c r="L20" s="54">
        <v>4870</v>
      </c>
      <c r="M20" s="54">
        <v>0</v>
      </c>
      <c r="N20" s="54">
        <v>3741</v>
      </c>
      <c r="O20" s="54">
        <v>0</v>
      </c>
      <c r="P20" s="54">
        <v>112000</v>
      </c>
      <c r="Q20" s="54">
        <v>17974</v>
      </c>
      <c r="R20" s="54">
        <v>4000</v>
      </c>
      <c r="S20" s="54">
        <v>0</v>
      </c>
      <c r="T20" s="54">
        <v>4000</v>
      </c>
      <c r="U20" s="54">
        <v>0</v>
      </c>
    </row>
    <row r="21" spans="7:21" ht="52.8" x14ac:dyDescent="0.25">
      <c r="G21" s="53" t="s">
        <v>122</v>
      </c>
      <c r="H21" s="53" t="s">
        <v>123</v>
      </c>
      <c r="I21" s="53" t="s">
        <v>124</v>
      </c>
      <c r="J21" s="54">
        <v>123146</v>
      </c>
      <c r="K21" s="54">
        <v>0</v>
      </c>
      <c r="L21" s="54">
        <v>0</v>
      </c>
      <c r="M21" s="54">
        <v>0</v>
      </c>
      <c r="N21" s="54">
        <v>0</v>
      </c>
      <c r="O21" s="54">
        <v>0</v>
      </c>
      <c r="P21" s="54">
        <v>123146</v>
      </c>
      <c r="Q21" s="54">
        <v>0</v>
      </c>
      <c r="R21" s="54">
        <v>0</v>
      </c>
      <c r="S21" s="54">
        <v>0</v>
      </c>
      <c r="T21" s="54">
        <v>0</v>
      </c>
      <c r="U21" s="54">
        <v>0</v>
      </c>
    </row>
    <row r="22" spans="7:21" ht="79.2" x14ac:dyDescent="0.25">
      <c r="G22" s="53" t="s">
        <v>125</v>
      </c>
      <c r="H22" s="53" t="s">
        <v>126</v>
      </c>
      <c r="I22" s="53" t="s">
        <v>127</v>
      </c>
      <c r="J22" s="54">
        <v>80880</v>
      </c>
      <c r="K22" s="54">
        <v>0</v>
      </c>
      <c r="L22" s="54">
        <v>0</v>
      </c>
      <c r="M22" s="54">
        <v>0</v>
      </c>
      <c r="N22" s="54">
        <v>0</v>
      </c>
      <c r="O22" s="54">
        <v>0</v>
      </c>
      <c r="P22" s="54">
        <v>80800</v>
      </c>
      <c r="Q22" s="54">
        <v>0</v>
      </c>
      <c r="R22" s="54">
        <v>0</v>
      </c>
      <c r="S22" s="54">
        <v>0</v>
      </c>
      <c r="T22" s="54">
        <v>0</v>
      </c>
      <c r="U22" s="54">
        <v>0</v>
      </c>
    </row>
    <row r="23" spans="7:21" ht="66" x14ac:dyDescent="0.25">
      <c r="G23" s="53" t="s">
        <v>128</v>
      </c>
      <c r="H23" s="53" t="s">
        <v>129</v>
      </c>
      <c r="I23" s="53" t="s">
        <v>130</v>
      </c>
      <c r="J23" s="54">
        <v>358437</v>
      </c>
      <c r="K23" s="54">
        <v>227616</v>
      </c>
      <c r="L23" s="54">
        <v>0</v>
      </c>
      <c r="M23" s="54">
        <v>0</v>
      </c>
      <c r="N23" s="54">
        <v>0</v>
      </c>
      <c r="O23" s="54">
        <v>0</v>
      </c>
      <c r="P23" s="54">
        <v>345397</v>
      </c>
      <c r="Q23" s="54">
        <v>23446</v>
      </c>
      <c r="R23" s="54">
        <v>0</v>
      </c>
      <c r="S23" s="54">
        <v>0</v>
      </c>
      <c r="T23" s="54">
        <v>0</v>
      </c>
      <c r="U23" s="54">
        <v>0</v>
      </c>
    </row>
    <row r="24" spans="7:21" ht="39.6" x14ac:dyDescent="0.25">
      <c r="G24" s="53" t="s">
        <v>131</v>
      </c>
      <c r="H24" s="53" t="s">
        <v>132</v>
      </c>
      <c r="I24" s="53" t="s">
        <v>133</v>
      </c>
      <c r="J24" s="54">
        <v>0</v>
      </c>
      <c r="K24" s="54">
        <v>0</v>
      </c>
      <c r="L24" s="54">
        <v>0</v>
      </c>
      <c r="M24" s="54">
        <v>0</v>
      </c>
      <c r="N24" s="54">
        <v>0</v>
      </c>
      <c r="O24" s="54">
        <v>0</v>
      </c>
      <c r="P24" s="54">
        <v>3735000</v>
      </c>
      <c r="Q24" s="54">
        <v>0</v>
      </c>
      <c r="R24" s="54">
        <v>0</v>
      </c>
      <c r="S24" s="54">
        <v>0</v>
      </c>
      <c r="T24" s="54">
        <v>0</v>
      </c>
      <c r="U24" s="54">
        <v>0</v>
      </c>
    </row>
    <row r="25" spans="7:21" ht="132" x14ac:dyDescent="0.25">
      <c r="G25" s="53" t="s">
        <v>134</v>
      </c>
      <c r="H25" s="53" t="s">
        <v>135</v>
      </c>
      <c r="I25" s="53" t="s">
        <v>136</v>
      </c>
      <c r="J25" s="54">
        <v>69854</v>
      </c>
      <c r="K25" s="54">
        <v>0</v>
      </c>
      <c r="L25" s="54">
        <v>0</v>
      </c>
      <c r="M25" s="54">
        <v>0</v>
      </c>
      <c r="N25" s="54">
        <v>0</v>
      </c>
      <c r="O25" s="54">
        <v>0</v>
      </c>
      <c r="P25" s="54">
        <v>69854</v>
      </c>
      <c r="Q25" s="54">
        <v>0</v>
      </c>
      <c r="R25" s="54">
        <v>0</v>
      </c>
      <c r="S25" s="54">
        <v>0</v>
      </c>
      <c r="T25" s="54">
        <v>0</v>
      </c>
      <c r="U25" s="54">
        <v>0</v>
      </c>
    </row>
    <row r="26" spans="7:21" ht="52.8" x14ac:dyDescent="0.25">
      <c r="G26" s="53" t="s">
        <v>137</v>
      </c>
      <c r="H26" s="53" t="s">
        <v>138</v>
      </c>
      <c r="I26" s="53" t="s">
        <v>139</v>
      </c>
      <c r="J26" s="54">
        <v>0</v>
      </c>
      <c r="K26" s="54">
        <v>0</v>
      </c>
      <c r="L26" s="54">
        <v>0</v>
      </c>
      <c r="M26" s="54">
        <v>0</v>
      </c>
      <c r="N26" s="54">
        <v>0</v>
      </c>
      <c r="O26" s="54">
        <v>0</v>
      </c>
      <c r="P26" s="54">
        <v>167223</v>
      </c>
      <c r="Q26" s="54">
        <v>0</v>
      </c>
      <c r="R26" s="54">
        <v>0</v>
      </c>
      <c r="S26" s="54">
        <v>0</v>
      </c>
      <c r="T26" s="54">
        <v>0</v>
      </c>
      <c r="U26" s="54">
        <v>0</v>
      </c>
    </row>
    <row r="27" spans="7:21" ht="52.8" x14ac:dyDescent="0.25">
      <c r="G27" s="53" t="s">
        <v>140</v>
      </c>
      <c r="H27" s="53" t="s">
        <v>141</v>
      </c>
      <c r="I27" s="53" t="s">
        <v>142</v>
      </c>
      <c r="J27" s="54">
        <v>527553</v>
      </c>
      <c r="K27" s="54">
        <v>0</v>
      </c>
      <c r="L27" s="54">
        <v>0</v>
      </c>
      <c r="M27" s="54">
        <v>0</v>
      </c>
      <c r="N27" s="54">
        <v>0</v>
      </c>
      <c r="O27" s="54">
        <v>0</v>
      </c>
      <c r="P27" s="54">
        <v>527553</v>
      </c>
      <c r="Q27" s="54">
        <v>0</v>
      </c>
      <c r="R27" s="54">
        <v>0</v>
      </c>
      <c r="S27" s="54">
        <v>0</v>
      </c>
      <c r="T27" s="54">
        <v>0</v>
      </c>
      <c r="U27" s="54">
        <v>0</v>
      </c>
    </row>
    <row r="28" spans="7:21" ht="39.6" x14ac:dyDescent="0.25">
      <c r="G28" s="53" t="s">
        <v>143</v>
      </c>
      <c r="H28" s="53" t="s">
        <v>144</v>
      </c>
      <c r="I28" s="53" t="s">
        <v>145</v>
      </c>
      <c r="J28" s="54">
        <v>420778</v>
      </c>
      <c r="K28" s="54">
        <v>13699</v>
      </c>
      <c r="L28" s="54">
        <v>0</v>
      </c>
      <c r="M28" s="54">
        <v>0</v>
      </c>
      <c r="N28" s="54">
        <v>0</v>
      </c>
      <c r="O28" s="54">
        <v>514</v>
      </c>
      <c r="P28" s="54">
        <v>457067</v>
      </c>
      <c r="Q28" s="54">
        <v>11725</v>
      </c>
      <c r="R28" s="54">
        <v>0</v>
      </c>
      <c r="S28" s="54">
        <v>0</v>
      </c>
      <c r="T28" s="54">
        <v>0</v>
      </c>
      <c r="U28" s="54">
        <v>0</v>
      </c>
    </row>
    <row r="29" spans="7:21" ht="66" x14ac:dyDescent="0.25">
      <c r="G29" s="53" t="s">
        <v>146</v>
      </c>
      <c r="H29" s="53" t="s">
        <v>147</v>
      </c>
      <c r="I29" s="53" t="s">
        <v>148</v>
      </c>
      <c r="J29" s="54">
        <v>198500</v>
      </c>
      <c r="K29" s="54">
        <v>0</v>
      </c>
      <c r="L29" s="54">
        <v>0</v>
      </c>
      <c r="M29" s="54">
        <v>0</v>
      </c>
      <c r="N29" s="54">
        <v>0</v>
      </c>
      <c r="O29" s="54">
        <v>0</v>
      </c>
      <c r="P29" s="54">
        <v>198500</v>
      </c>
      <c r="Q29" s="54">
        <v>0</v>
      </c>
      <c r="R29" s="54">
        <v>0</v>
      </c>
      <c r="S29" s="54">
        <v>0</v>
      </c>
      <c r="T29" s="54">
        <v>0</v>
      </c>
      <c r="U29" s="54">
        <v>0</v>
      </c>
    </row>
    <row r="30" spans="7:21" ht="52.8" x14ac:dyDescent="0.25">
      <c r="G30" s="53" t="s">
        <v>149</v>
      </c>
      <c r="H30" s="53" t="s">
        <v>150</v>
      </c>
      <c r="I30" s="53" t="s">
        <v>151</v>
      </c>
      <c r="J30" s="54">
        <v>112759</v>
      </c>
      <c r="K30" s="54">
        <v>36397</v>
      </c>
      <c r="L30" s="54">
        <v>0</v>
      </c>
      <c r="M30" s="54">
        <v>6479</v>
      </c>
      <c r="N30" s="54">
        <v>1330</v>
      </c>
      <c r="O30" s="54">
        <v>0</v>
      </c>
      <c r="P30" s="54">
        <v>24714</v>
      </c>
      <c r="Q30" s="54">
        <v>41272</v>
      </c>
      <c r="R30" s="54">
        <v>0</v>
      </c>
      <c r="S30" s="54">
        <v>0</v>
      </c>
      <c r="T30" s="54">
        <v>0</v>
      </c>
      <c r="U30" s="54">
        <v>0</v>
      </c>
    </row>
    <row r="31" spans="7:21" ht="105.6" x14ac:dyDescent="0.25">
      <c r="G31" s="53" t="s">
        <v>152</v>
      </c>
      <c r="H31" s="53" t="s">
        <v>153</v>
      </c>
      <c r="I31" s="53" t="s">
        <v>154</v>
      </c>
      <c r="J31" s="54">
        <v>913350</v>
      </c>
      <c r="K31" s="54">
        <v>0</v>
      </c>
      <c r="L31" s="54">
        <v>0</v>
      </c>
      <c r="M31" s="54">
        <v>0</v>
      </c>
      <c r="N31" s="54">
        <v>0</v>
      </c>
      <c r="O31" s="54">
        <v>0</v>
      </c>
      <c r="P31" s="54">
        <v>0</v>
      </c>
      <c r="Q31" s="54">
        <v>0</v>
      </c>
      <c r="R31" s="54">
        <v>0</v>
      </c>
      <c r="S31" s="54">
        <v>0</v>
      </c>
      <c r="T31" s="54">
        <v>0</v>
      </c>
      <c r="U31" s="54">
        <v>0</v>
      </c>
    </row>
    <row r="32" spans="7:21" ht="66" x14ac:dyDescent="0.25">
      <c r="G32" s="53" t="s">
        <v>155</v>
      </c>
      <c r="H32" s="53" t="s">
        <v>156</v>
      </c>
      <c r="I32" s="53" t="s">
        <v>157</v>
      </c>
      <c r="J32" s="54">
        <v>165000</v>
      </c>
      <c r="K32" s="54">
        <v>0</v>
      </c>
      <c r="L32" s="54">
        <v>0</v>
      </c>
      <c r="M32" s="54">
        <v>0</v>
      </c>
      <c r="N32" s="54">
        <v>0</v>
      </c>
      <c r="O32" s="54">
        <v>0</v>
      </c>
      <c r="P32" s="54">
        <v>0</v>
      </c>
      <c r="Q32" s="54">
        <v>0</v>
      </c>
      <c r="R32" s="54">
        <v>0</v>
      </c>
      <c r="S32" s="54">
        <v>0</v>
      </c>
      <c r="T32" s="54">
        <v>0</v>
      </c>
      <c r="U32" s="54">
        <v>0</v>
      </c>
    </row>
    <row r="33" spans="7:21" ht="66" x14ac:dyDescent="0.25">
      <c r="G33" s="53" t="s">
        <v>158</v>
      </c>
      <c r="H33" s="53" t="s">
        <v>159</v>
      </c>
      <c r="I33" s="53" t="s">
        <v>160</v>
      </c>
      <c r="J33" s="54">
        <v>60000</v>
      </c>
      <c r="K33" s="54">
        <v>0</v>
      </c>
      <c r="L33" s="54">
        <v>0</v>
      </c>
      <c r="M33" s="54">
        <v>0</v>
      </c>
      <c r="N33" s="54">
        <v>0</v>
      </c>
      <c r="O33" s="54">
        <v>0</v>
      </c>
      <c r="P33" s="54">
        <v>1000</v>
      </c>
      <c r="Q33" s="54">
        <v>0</v>
      </c>
      <c r="R33" s="54">
        <v>0</v>
      </c>
      <c r="S33" s="54">
        <v>0</v>
      </c>
      <c r="T33" s="54">
        <v>0</v>
      </c>
      <c r="U33" s="54">
        <v>0</v>
      </c>
    </row>
    <row r="34" spans="7:21" ht="39.6" x14ac:dyDescent="0.25">
      <c r="G34" s="53" t="s">
        <v>161</v>
      </c>
      <c r="H34" s="53" t="s">
        <v>162</v>
      </c>
      <c r="I34" s="53" t="s">
        <v>163</v>
      </c>
      <c r="J34" s="54">
        <v>1400000</v>
      </c>
      <c r="K34" s="54">
        <v>1500000</v>
      </c>
      <c r="L34" s="54">
        <v>0</v>
      </c>
      <c r="M34" s="54">
        <v>0</v>
      </c>
      <c r="N34" s="54">
        <v>0</v>
      </c>
      <c r="O34" s="54">
        <v>0</v>
      </c>
      <c r="P34" s="54">
        <v>1000000</v>
      </c>
      <c r="Q34" s="54">
        <v>20000</v>
      </c>
      <c r="R34" s="54">
        <v>0</v>
      </c>
      <c r="S34" s="54">
        <v>0</v>
      </c>
      <c r="T34" s="54">
        <v>0</v>
      </c>
      <c r="U34" s="54">
        <v>0</v>
      </c>
    </row>
    <row r="35" spans="7:21" ht="52.8" x14ac:dyDescent="0.25">
      <c r="G35" s="53" t="s">
        <v>164</v>
      </c>
      <c r="H35" s="53" t="s">
        <v>165</v>
      </c>
      <c r="I35" s="53" t="s">
        <v>166</v>
      </c>
      <c r="J35" s="54">
        <v>3958</v>
      </c>
      <c r="K35" s="54">
        <v>0</v>
      </c>
      <c r="L35" s="54">
        <v>0</v>
      </c>
      <c r="M35" s="54">
        <v>0</v>
      </c>
      <c r="N35" s="54">
        <v>0</v>
      </c>
      <c r="O35" s="54">
        <v>0</v>
      </c>
      <c r="P35" s="54">
        <v>0</v>
      </c>
      <c r="Q35" s="54">
        <v>0</v>
      </c>
      <c r="R35" s="54">
        <v>0</v>
      </c>
      <c r="S35" s="54">
        <v>0</v>
      </c>
      <c r="T35" s="54">
        <v>0</v>
      </c>
      <c r="U35" s="54">
        <v>0</v>
      </c>
    </row>
    <row r="36" spans="7:21" ht="52.8" x14ac:dyDescent="0.25">
      <c r="G36" s="53" t="s">
        <v>167</v>
      </c>
      <c r="H36" s="53" t="s">
        <v>168</v>
      </c>
      <c r="I36" s="53" t="s">
        <v>169</v>
      </c>
      <c r="J36" s="54">
        <v>0</v>
      </c>
      <c r="K36" s="54">
        <v>0</v>
      </c>
      <c r="L36" s="54">
        <v>965455</v>
      </c>
      <c r="M36" s="54">
        <v>42700</v>
      </c>
      <c r="N36" s="54">
        <v>0</v>
      </c>
      <c r="O36" s="54">
        <v>0</v>
      </c>
      <c r="P36" s="54">
        <v>0</v>
      </c>
      <c r="Q36" s="54">
        <v>0</v>
      </c>
      <c r="R36" s="54">
        <v>0</v>
      </c>
      <c r="S36" s="54">
        <v>0</v>
      </c>
      <c r="T36" s="54">
        <v>0</v>
      </c>
      <c r="U36" s="54">
        <v>0</v>
      </c>
    </row>
    <row r="37" spans="7:21" ht="26.4" x14ac:dyDescent="0.25">
      <c r="G37" s="53" t="s">
        <v>170</v>
      </c>
      <c r="H37" s="53" t="s">
        <v>171</v>
      </c>
      <c r="I37" s="53" t="s">
        <v>172</v>
      </c>
      <c r="J37" s="54">
        <v>0</v>
      </c>
      <c r="K37" s="54">
        <v>0</v>
      </c>
      <c r="L37" s="54">
        <v>0</v>
      </c>
      <c r="M37" s="54">
        <v>0</v>
      </c>
      <c r="N37" s="54">
        <v>0</v>
      </c>
      <c r="O37" s="54">
        <v>0</v>
      </c>
      <c r="P37" s="54">
        <v>420087</v>
      </c>
      <c r="Q37" s="54">
        <v>0</v>
      </c>
      <c r="R37" s="54">
        <v>0</v>
      </c>
      <c r="S37" s="54">
        <v>0</v>
      </c>
      <c r="T37" s="54">
        <v>0</v>
      </c>
      <c r="U37" s="54">
        <v>0</v>
      </c>
    </row>
    <row r="38" spans="7:21" ht="79.2" x14ac:dyDescent="0.25">
      <c r="G38" s="53" t="s">
        <v>173</v>
      </c>
      <c r="H38" s="53" t="s">
        <v>174</v>
      </c>
      <c r="I38" s="53" t="s">
        <v>175</v>
      </c>
      <c r="J38" s="54">
        <v>527443</v>
      </c>
      <c r="K38" s="54">
        <v>0</v>
      </c>
      <c r="L38" s="54">
        <v>0</v>
      </c>
      <c r="M38" s="54">
        <v>0</v>
      </c>
      <c r="N38" s="54">
        <v>0</v>
      </c>
      <c r="O38" s="54">
        <v>0</v>
      </c>
      <c r="P38" s="54">
        <v>0</v>
      </c>
      <c r="Q38" s="54">
        <v>0</v>
      </c>
      <c r="R38" s="54">
        <v>0</v>
      </c>
      <c r="S38" s="54">
        <v>0</v>
      </c>
      <c r="T38" s="54">
        <v>0</v>
      </c>
      <c r="U38" s="54">
        <v>0</v>
      </c>
    </row>
    <row r="39" spans="7:21" ht="79.2" x14ac:dyDescent="0.25">
      <c r="G39" s="53" t="s">
        <v>176</v>
      </c>
      <c r="H39" s="53" t="s">
        <v>177</v>
      </c>
      <c r="I39" s="53" t="s">
        <v>178</v>
      </c>
      <c r="J39" s="54">
        <v>1727287</v>
      </c>
      <c r="K39" s="54">
        <v>0</v>
      </c>
      <c r="L39" s="54">
        <v>0</v>
      </c>
      <c r="M39" s="54">
        <v>0</v>
      </c>
      <c r="N39" s="54">
        <v>0</v>
      </c>
      <c r="O39" s="54">
        <v>0</v>
      </c>
      <c r="P39" s="54">
        <v>0</v>
      </c>
      <c r="Q39" s="54">
        <v>0</v>
      </c>
      <c r="R39" s="54">
        <v>0</v>
      </c>
      <c r="S39" s="54">
        <v>0</v>
      </c>
      <c r="T39" s="54">
        <v>0</v>
      </c>
      <c r="U39" s="54">
        <v>0</v>
      </c>
    </row>
    <row r="40" spans="7:21" ht="79.2" x14ac:dyDescent="0.25">
      <c r="G40" s="53" t="s">
        <v>179</v>
      </c>
      <c r="H40" s="53" t="s">
        <v>180</v>
      </c>
      <c r="I40" s="53" t="s">
        <v>181</v>
      </c>
      <c r="J40" s="54">
        <v>790405</v>
      </c>
      <c r="K40" s="54">
        <v>1664</v>
      </c>
      <c r="L40" s="54">
        <v>0</v>
      </c>
      <c r="M40" s="54">
        <v>0</v>
      </c>
      <c r="N40" s="54">
        <v>0</v>
      </c>
      <c r="O40" s="54">
        <v>0</v>
      </c>
      <c r="P40" s="54">
        <v>713000</v>
      </c>
      <c r="Q40" s="54">
        <v>0</v>
      </c>
      <c r="R40" s="54">
        <v>0</v>
      </c>
      <c r="S40" s="54">
        <v>0</v>
      </c>
      <c r="T40" s="54">
        <v>0</v>
      </c>
      <c r="U40" s="54">
        <v>0</v>
      </c>
    </row>
    <row r="41" spans="7:21" ht="39.6" x14ac:dyDescent="0.25">
      <c r="G41" s="53" t="s">
        <v>182</v>
      </c>
      <c r="H41" s="53" t="s">
        <v>183</v>
      </c>
      <c r="I41" s="53" t="s">
        <v>184</v>
      </c>
      <c r="J41" s="54">
        <v>31931</v>
      </c>
      <c r="K41" s="54">
        <v>10500</v>
      </c>
      <c r="L41" s="54">
        <v>0</v>
      </c>
      <c r="M41" s="54">
        <v>163</v>
      </c>
      <c r="N41" s="54">
        <v>0</v>
      </c>
      <c r="O41" s="54">
        <v>0</v>
      </c>
      <c r="P41" s="54">
        <v>0</v>
      </c>
      <c r="Q41" s="54">
        <v>280055</v>
      </c>
      <c r="R41" s="54">
        <v>0</v>
      </c>
      <c r="S41" s="54">
        <v>0</v>
      </c>
      <c r="T41" s="54">
        <v>0</v>
      </c>
      <c r="U41" s="54">
        <v>0</v>
      </c>
    </row>
    <row r="42" spans="7:21" ht="105.6" x14ac:dyDescent="0.25">
      <c r="G42" s="53" t="s">
        <v>185</v>
      </c>
      <c r="H42" s="53" t="s">
        <v>168</v>
      </c>
      <c r="I42" s="53" t="s">
        <v>186</v>
      </c>
      <c r="J42" s="54">
        <v>102312</v>
      </c>
      <c r="K42" s="54">
        <v>2721</v>
      </c>
      <c r="L42" s="54">
        <v>0</v>
      </c>
      <c r="M42" s="54">
        <v>0</v>
      </c>
      <c r="N42" s="54">
        <v>0</v>
      </c>
      <c r="O42" s="54">
        <v>0</v>
      </c>
      <c r="P42" s="54">
        <v>0</v>
      </c>
      <c r="Q42" s="54">
        <v>0</v>
      </c>
      <c r="R42" s="54">
        <v>0</v>
      </c>
      <c r="S42" s="54">
        <v>0</v>
      </c>
      <c r="T42" s="54">
        <v>0</v>
      </c>
      <c r="U42" s="54">
        <v>0</v>
      </c>
    </row>
    <row r="43" spans="7:21" ht="118.8" x14ac:dyDescent="0.25">
      <c r="G43" s="53" t="s">
        <v>187</v>
      </c>
      <c r="H43" s="53" t="s">
        <v>138</v>
      </c>
      <c r="I43" s="53" t="s">
        <v>188</v>
      </c>
      <c r="J43" s="54">
        <v>17815</v>
      </c>
      <c r="K43" s="54">
        <v>0</v>
      </c>
      <c r="L43" s="54">
        <v>0</v>
      </c>
      <c r="M43" s="54">
        <v>0</v>
      </c>
      <c r="N43" s="54">
        <v>0</v>
      </c>
      <c r="O43" s="54">
        <v>0</v>
      </c>
      <c r="P43" s="54">
        <v>0</v>
      </c>
      <c r="Q43" s="54">
        <v>0</v>
      </c>
      <c r="R43" s="54">
        <v>0</v>
      </c>
      <c r="S43" s="54">
        <v>0</v>
      </c>
      <c r="T43" s="54">
        <v>0</v>
      </c>
      <c r="U43" s="54">
        <v>0</v>
      </c>
    </row>
    <row r="44" spans="7:21" ht="52.8" x14ac:dyDescent="0.25">
      <c r="G44" s="53" t="s">
        <v>189</v>
      </c>
      <c r="H44" s="53" t="s">
        <v>190</v>
      </c>
      <c r="I44" s="53" t="s">
        <v>191</v>
      </c>
      <c r="J44" s="54">
        <v>0</v>
      </c>
      <c r="K44" s="54">
        <v>67438</v>
      </c>
      <c r="L44" s="54">
        <v>0</v>
      </c>
      <c r="M44" s="54">
        <v>0</v>
      </c>
      <c r="N44" s="54">
        <v>0</v>
      </c>
      <c r="O44" s="54">
        <v>0</v>
      </c>
      <c r="P44" s="54">
        <v>0</v>
      </c>
      <c r="Q44" s="54">
        <v>57438</v>
      </c>
      <c r="R44" s="54">
        <v>0</v>
      </c>
      <c r="S44" s="54">
        <v>0</v>
      </c>
      <c r="T44" s="54">
        <v>0</v>
      </c>
      <c r="U44" s="54">
        <v>0</v>
      </c>
    </row>
    <row r="45" spans="7:21" ht="52.8" x14ac:dyDescent="0.25">
      <c r="G45" s="53" t="s">
        <v>192</v>
      </c>
      <c r="H45" s="53" t="s">
        <v>141</v>
      </c>
      <c r="I45" s="53" t="s">
        <v>193</v>
      </c>
      <c r="J45" s="54">
        <v>0</v>
      </c>
      <c r="K45" s="54">
        <v>246915</v>
      </c>
      <c r="L45" s="54">
        <v>0</v>
      </c>
      <c r="M45" s="54">
        <v>0</v>
      </c>
      <c r="N45" s="54">
        <v>0</v>
      </c>
      <c r="O45" s="54">
        <v>0</v>
      </c>
      <c r="P45" s="54">
        <v>0</v>
      </c>
      <c r="Q45" s="54">
        <v>246915</v>
      </c>
      <c r="R45" s="54">
        <v>0</v>
      </c>
      <c r="S45" s="54">
        <v>0</v>
      </c>
      <c r="T45" s="54">
        <v>0</v>
      </c>
      <c r="U45" s="54">
        <v>0</v>
      </c>
    </row>
    <row r="46" spans="7:21" ht="39.6" x14ac:dyDescent="0.25">
      <c r="G46" s="53" t="s">
        <v>194</v>
      </c>
      <c r="H46" s="53" t="s">
        <v>195</v>
      </c>
      <c r="I46" s="53" t="s">
        <v>196</v>
      </c>
      <c r="J46" s="54">
        <v>26015</v>
      </c>
      <c r="K46" s="54">
        <v>0</v>
      </c>
      <c r="L46" s="54">
        <v>0</v>
      </c>
      <c r="M46" s="54">
        <v>0</v>
      </c>
      <c r="N46" s="54">
        <v>0</v>
      </c>
      <c r="O46" s="54">
        <v>0</v>
      </c>
      <c r="P46" s="54">
        <v>0</v>
      </c>
      <c r="Q46" s="54">
        <v>0</v>
      </c>
      <c r="R46" s="54">
        <v>0</v>
      </c>
      <c r="S46" s="54">
        <v>0</v>
      </c>
      <c r="T46" s="54">
        <v>0</v>
      </c>
      <c r="U46" s="54">
        <v>0</v>
      </c>
    </row>
    <row r="47" spans="7:21" ht="39.6" x14ac:dyDescent="0.25">
      <c r="G47" s="53" t="s">
        <v>197</v>
      </c>
      <c r="H47" s="53" t="s">
        <v>198</v>
      </c>
      <c r="I47" s="53" t="s">
        <v>199</v>
      </c>
      <c r="J47" s="54">
        <v>158800</v>
      </c>
      <c r="K47" s="54">
        <v>0</v>
      </c>
      <c r="L47" s="54">
        <v>0</v>
      </c>
      <c r="M47" s="54">
        <v>0</v>
      </c>
      <c r="N47" s="54">
        <v>3366</v>
      </c>
      <c r="O47" s="54">
        <v>0</v>
      </c>
      <c r="P47" s="54">
        <v>162837</v>
      </c>
      <c r="Q47" s="54">
        <v>0</v>
      </c>
      <c r="R47" s="54">
        <v>0</v>
      </c>
      <c r="S47" s="54">
        <v>0</v>
      </c>
      <c r="T47" s="54">
        <v>0</v>
      </c>
      <c r="U47" s="54">
        <v>0</v>
      </c>
    </row>
    <row r="48" spans="7:21" ht="26.4" x14ac:dyDescent="0.25">
      <c r="G48" s="53" t="s">
        <v>200</v>
      </c>
      <c r="H48" s="53" t="s">
        <v>201</v>
      </c>
      <c r="I48" s="53" t="s">
        <v>202</v>
      </c>
      <c r="J48" s="54">
        <v>26234</v>
      </c>
      <c r="K48" s="54">
        <v>0</v>
      </c>
      <c r="L48" s="54">
        <v>0</v>
      </c>
      <c r="M48" s="54">
        <v>0</v>
      </c>
      <c r="N48" s="54">
        <v>0</v>
      </c>
      <c r="O48" s="54">
        <v>0</v>
      </c>
      <c r="P48" s="54">
        <v>0</v>
      </c>
      <c r="Q48" s="54">
        <v>0</v>
      </c>
      <c r="R48" s="54">
        <v>0</v>
      </c>
      <c r="S48" s="54">
        <v>0</v>
      </c>
      <c r="T48" s="54">
        <v>0</v>
      </c>
      <c r="U48" s="54">
        <v>0</v>
      </c>
    </row>
    <row r="49" spans="7:22" ht="66" x14ac:dyDescent="0.25">
      <c r="G49" s="53" t="s">
        <v>203</v>
      </c>
      <c r="H49" s="53" t="s">
        <v>204</v>
      </c>
      <c r="I49" s="53" t="s">
        <v>205</v>
      </c>
      <c r="J49" s="54">
        <v>0</v>
      </c>
      <c r="K49" s="54">
        <v>0</v>
      </c>
      <c r="L49" s="54">
        <v>0</v>
      </c>
      <c r="M49" s="54">
        <v>0</v>
      </c>
      <c r="N49" s="54">
        <v>0</v>
      </c>
      <c r="O49" s="54">
        <v>0</v>
      </c>
      <c r="P49" s="54">
        <v>1779116</v>
      </c>
      <c r="Q49" s="54">
        <v>41776</v>
      </c>
      <c r="R49" s="54">
        <v>0</v>
      </c>
      <c r="S49" s="54">
        <v>0</v>
      </c>
      <c r="T49" s="54">
        <v>0</v>
      </c>
      <c r="U49" s="54">
        <v>0</v>
      </c>
    </row>
    <row r="50" spans="7:22" ht="39.6" x14ac:dyDescent="0.25">
      <c r="G50" s="53" t="s">
        <v>206</v>
      </c>
      <c r="H50" s="53" t="s">
        <v>207</v>
      </c>
      <c r="I50" s="53" t="s">
        <v>208</v>
      </c>
      <c r="J50" s="54">
        <v>983278</v>
      </c>
      <c r="K50" s="54">
        <v>611378</v>
      </c>
      <c r="L50" s="54">
        <v>0</v>
      </c>
      <c r="M50" s="54">
        <v>0</v>
      </c>
      <c r="N50" s="54">
        <v>0</v>
      </c>
      <c r="O50" s="54">
        <v>0</v>
      </c>
      <c r="P50" s="54">
        <v>865284</v>
      </c>
      <c r="Q50" s="54">
        <v>611378</v>
      </c>
      <c r="R50" s="54">
        <v>0</v>
      </c>
      <c r="S50" s="54">
        <v>0</v>
      </c>
      <c r="T50" s="54">
        <v>0</v>
      </c>
      <c r="U50" s="54">
        <v>0</v>
      </c>
    </row>
    <row r="51" spans="7:22" ht="79.2" x14ac:dyDescent="0.25">
      <c r="G51" s="53" t="s">
        <v>209</v>
      </c>
      <c r="H51" s="53" t="s">
        <v>210</v>
      </c>
      <c r="I51" s="53" t="s">
        <v>211</v>
      </c>
      <c r="J51" s="54">
        <v>44354</v>
      </c>
      <c r="K51" s="54">
        <v>0</v>
      </c>
      <c r="L51" s="54">
        <v>0</v>
      </c>
      <c r="M51" s="54">
        <v>0</v>
      </c>
      <c r="N51" s="54">
        <v>0</v>
      </c>
      <c r="O51" s="54">
        <v>26680</v>
      </c>
      <c r="P51" s="54">
        <v>52780</v>
      </c>
      <c r="Q51" s="54">
        <v>0</v>
      </c>
      <c r="R51" s="54">
        <v>0</v>
      </c>
      <c r="S51" s="54">
        <v>0</v>
      </c>
      <c r="T51" s="54">
        <v>0</v>
      </c>
      <c r="U51" s="54">
        <v>30445</v>
      </c>
    </row>
    <row r="52" spans="7:22" ht="79.2" x14ac:dyDescent="0.25">
      <c r="G52" s="53" t="s">
        <v>212</v>
      </c>
      <c r="H52" s="53" t="s">
        <v>183</v>
      </c>
      <c r="I52" s="53" t="s">
        <v>213</v>
      </c>
      <c r="J52" s="54">
        <v>49620</v>
      </c>
      <c r="K52" s="54">
        <v>283238</v>
      </c>
      <c r="L52" s="54">
        <v>0</v>
      </c>
      <c r="M52" s="54">
        <v>167107</v>
      </c>
      <c r="N52" s="54">
        <v>0</v>
      </c>
      <c r="O52" s="54">
        <v>0</v>
      </c>
      <c r="P52" s="54">
        <v>32158</v>
      </c>
      <c r="Q52" s="54">
        <v>39539</v>
      </c>
      <c r="R52" s="54">
        <v>0</v>
      </c>
      <c r="S52" s="54">
        <v>59992</v>
      </c>
      <c r="T52" s="54">
        <v>0</v>
      </c>
      <c r="U52" s="54">
        <v>0</v>
      </c>
    </row>
    <row r="53" spans="7:22" ht="39.6" x14ac:dyDescent="0.25">
      <c r="G53" s="53" t="s">
        <v>214</v>
      </c>
      <c r="H53" s="53" t="s">
        <v>96</v>
      </c>
      <c r="I53" s="53" t="s">
        <v>215</v>
      </c>
      <c r="J53" s="54">
        <v>204551</v>
      </c>
      <c r="K53" s="54">
        <v>31397</v>
      </c>
      <c r="L53" s="54">
        <v>0</v>
      </c>
      <c r="M53" s="54">
        <v>0</v>
      </c>
      <c r="N53" s="54">
        <v>0</v>
      </c>
      <c r="O53" s="54">
        <v>0</v>
      </c>
      <c r="P53" s="54">
        <v>0</v>
      </c>
      <c r="Q53" s="54">
        <v>0</v>
      </c>
      <c r="R53" s="54">
        <v>0</v>
      </c>
      <c r="S53" s="54">
        <v>0</v>
      </c>
      <c r="T53" s="54">
        <v>0</v>
      </c>
      <c r="U53" s="54">
        <v>0</v>
      </c>
    </row>
    <row r="55" spans="7:22" s="56" customFormat="1" x14ac:dyDescent="0.25">
      <c r="G55" s="57" t="s">
        <v>216</v>
      </c>
    </row>
    <row r="57" spans="7:22" ht="39.6" x14ac:dyDescent="0.25">
      <c r="G57" s="53" t="s">
        <v>217</v>
      </c>
      <c r="H57" s="53" t="s">
        <v>165</v>
      </c>
      <c r="I57" s="53" t="s">
        <v>218</v>
      </c>
      <c r="J57">
        <v>650000</v>
      </c>
      <c r="K57" s="59">
        <v>0</v>
      </c>
      <c r="L57" s="58">
        <v>0</v>
      </c>
      <c r="M57" s="58">
        <v>0</v>
      </c>
      <c r="N57" s="58">
        <v>0</v>
      </c>
      <c r="O57" s="58">
        <v>0</v>
      </c>
      <c r="P57" s="58">
        <v>0</v>
      </c>
      <c r="Q57" s="58">
        <v>0</v>
      </c>
      <c r="R57" s="58">
        <v>0</v>
      </c>
      <c r="S57" s="58">
        <v>0</v>
      </c>
      <c r="T57" s="58">
        <v>0</v>
      </c>
      <c r="U57" s="58">
        <v>0</v>
      </c>
      <c r="V57" s="58"/>
    </row>
    <row r="58" spans="7:22" ht="39.6" x14ac:dyDescent="0.25">
      <c r="G58" s="53" t="s">
        <v>214</v>
      </c>
      <c r="H58" s="53" t="s">
        <v>96</v>
      </c>
      <c r="I58" s="53" t="s">
        <v>215</v>
      </c>
      <c r="J58">
        <v>204551</v>
      </c>
      <c r="K58" s="59">
        <v>31397</v>
      </c>
      <c r="L58" s="59">
        <v>0</v>
      </c>
      <c r="M58" s="58">
        <v>0</v>
      </c>
      <c r="N58" s="58">
        <v>0</v>
      </c>
      <c r="O58" s="58">
        <v>0</v>
      </c>
      <c r="P58" s="58">
        <v>204551</v>
      </c>
      <c r="Q58" s="59">
        <v>31397</v>
      </c>
      <c r="R58" s="59">
        <v>0</v>
      </c>
      <c r="S58" s="58">
        <v>0</v>
      </c>
      <c r="T58" s="58">
        <v>0</v>
      </c>
      <c r="U58" s="58">
        <v>0</v>
      </c>
      <c r="V58" s="58"/>
    </row>
    <row r="59" spans="7:22" ht="39.6" x14ac:dyDescent="0.25">
      <c r="G59" s="53" t="s">
        <v>219</v>
      </c>
      <c r="H59" s="53" t="s">
        <v>220</v>
      </c>
      <c r="I59" s="53" t="s">
        <v>221</v>
      </c>
      <c r="J59" s="59">
        <v>192469</v>
      </c>
      <c r="K59" s="58">
        <v>0</v>
      </c>
      <c r="L59" s="58">
        <v>0</v>
      </c>
      <c r="M59" s="58">
        <v>0</v>
      </c>
      <c r="N59" s="58">
        <v>0</v>
      </c>
      <c r="O59" s="58">
        <v>0</v>
      </c>
      <c r="P59" s="59">
        <v>192469</v>
      </c>
      <c r="Q59" s="58">
        <v>0</v>
      </c>
      <c r="R59" s="58">
        <v>0</v>
      </c>
      <c r="S59" s="58">
        <v>0</v>
      </c>
      <c r="T59" s="58">
        <v>0</v>
      </c>
      <c r="U59" s="58">
        <v>0</v>
      </c>
    </row>
    <row r="60" spans="7:22" ht="66" x14ac:dyDescent="0.25">
      <c r="G60" s="53" t="s">
        <v>222</v>
      </c>
      <c r="H60" s="53" t="s">
        <v>223</v>
      </c>
      <c r="I60" s="53" t="s">
        <v>224</v>
      </c>
      <c r="J60" s="59">
        <v>3988000</v>
      </c>
      <c r="K60" s="59">
        <v>0</v>
      </c>
      <c r="L60" s="59">
        <v>0</v>
      </c>
      <c r="M60" s="59">
        <v>0</v>
      </c>
      <c r="N60" s="59">
        <v>21300</v>
      </c>
      <c r="O60" s="59">
        <v>0</v>
      </c>
      <c r="P60" s="59">
        <v>3988000</v>
      </c>
      <c r="Q60" s="59">
        <v>0</v>
      </c>
      <c r="R60" s="59">
        <v>0</v>
      </c>
      <c r="S60" s="59">
        <v>0</v>
      </c>
      <c r="T60" s="59">
        <v>21300</v>
      </c>
      <c r="U60" s="59">
        <v>0</v>
      </c>
    </row>
  </sheetData>
  <phoneticPr fontId="5" type="noConversion"/>
  <pageMargins left="0.75" right="0.75" top="1" bottom="1" header="0.5" footer="0.5"/>
  <pageSetup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D7FDFF977DE0F478B23103E043D8E95" ma:contentTypeVersion="15" ma:contentTypeDescription="Creare un nuovo documento." ma:contentTypeScope="" ma:versionID="b360587fd52c468cf287d435b35d81ab">
  <xsd:schema xmlns:xsd="http://www.w3.org/2001/XMLSchema" xmlns:xs="http://www.w3.org/2001/XMLSchema" xmlns:p="http://schemas.microsoft.com/office/2006/metadata/properties" xmlns:ns2="a21bf924-765c-4fdb-9358-32265268f58e" xmlns:ns3="a06e5ad0-4acc-4f9f-9738-04d19e1feccc" targetNamespace="http://schemas.microsoft.com/office/2006/metadata/properties" ma:root="true" ma:fieldsID="7ff9b284fb6b0a023e5c4349ac0a5e62" ns2:_="" ns3:_="">
    <xsd:import namespace="a21bf924-765c-4fdb-9358-32265268f58e"/>
    <xsd:import namespace="a06e5ad0-4acc-4f9f-9738-04d19e1fecc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1bf924-765c-4fdb-9358-32265268f58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Length (seconds)" ma:internalName="MediaLengthInSeconds" ma:readOnly="true">
      <xsd:simpleType>
        <xsd:restriction base="dms:Unknown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Tag immagine" ma:readOnly="false" ma:fieldId="{5cf76f15-5ced-4ddc-b409-7134ff3c332f}" ma:taxonomyMulti="true" ma:sspId="5510e482-9943-4797-b137-a15fbcb5d6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6e5ad0-4acc-4f9f-9738-04d19e1feccc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35ca09d4-d257-40e4-8362-e70c97141171}" ma:internalName="TaxCatchAll" ma:showField="CatchAllData" ma:web="a06e5ad0-4acc-4f9f-9738-04d19e1fecc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LongProperties xmlns="http://schemas.microsoft.com/office/2006/metadata/longProperties"/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21bf924-765c-4fdb-9358-32265268f58e">
      <Terms xmlns="http://schemas.microsoft.com/office/infopath/2007/PartnerControls"/>
    </lcf76f155ced4ddcb4097134ff3c332f>
    <TaxCatchAll xmlns="a06e5ad0-4acc-4f9f-9738-04d19e1feccc" xsi:nil="true"/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9974F9C-C221-4809-BDC7-2F8A2933F9D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21bf924-765c-4fdb-9358-32265268f58e"/>
    <ds:schemaRef ds:uri="a06e5ad0-4acc-4f9f-9738-04d19e1fecc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44AC518-5150-4D5E-9DE7-6049BB68D673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ADA5CDC4-B143-4210-A784-C7751D60E575}">
  <ds:schemaRefs>
    <ds:schemaRef ds:uri="http://schemas.microsoft.com/office/2006/metadata/properties"/>
    <ds:schemaRef ds:uri="http://schemas.microsoft.com/office/infopath/2007/PartnerControls"/>
    <ds:schemaRef ds:uri="a21bf924-765c-4fdb-9358-32265268f58e"/>
    <ds:schemaRef ds:uri="a06e5ad0-4acc-4f9f-9738-04d19e1feccc"/>
  </ds:schemaRefs>
</ds:datastoreItem>
</file>

<file path=customXml/itemProps4.xml><?xml version="1.0" encoding="utf-8"?>
<ds:datastoreItem xmlns:ds="http://schemas.openxmlformats.org/officeDocument/2006/customXml" ds:itemID="{1859F9BA-4DFD-453D-9E5D-93F88E72DCF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Increased fees</vt:lpstr>
      <vt:lpstr>Template fee</vt:lpstr>
      <vt:lpstr>Raw data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elena</dc:creator>
  <cp:keywords/>
  <dc:description/>
  <cp:lastModifiedBy>Martin Burke</cp:lastModifiedBy>
  <cp:revision/>
  <dcterms:created xsi:type="dcterms:W3CDTF">2017-08-09T14:16:30Z</dcterms:created>
  <dcterms:modified xsi:type="dcterms:W3CDTF">2023-02-14T10:26:52Z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lcf76f155ced4ddcb4097134ff3c332f">
    <vt:lpwstr/>
  </property>
  <property fmtid="{D5CDD505-2E9C-101B-9397-08002B2CF9AE}" pid="4" name="TaxCatchAll">
    <vt:lpwstr/>
  </property>
  <property fmtid="{D5CDD505-2E9C-101B-9397-08002B2CF9AE}" pid="5" name="ContentTypeId">
    <vt:lpwstr>0x0101003D7FDFF977DE0F478B23103E043D8E95</vt:lpwstr>
  </property>
</Properties>
</file>